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5195" windowHeight="8700" activeTab="2"/>
  </bookViews>
  <sheets>
    <sheet name="Sheet3" sheetId="7" r:id="rId1"/>
    <sheet name="สรุปสุพรรณบุรี" sheetId="5" r:id="rId2"/>
    <sheet name="จังหวัดสุพรรณบุรีเสนอ อกนจ." sheetId="6" r:id="rId3"/>
  </sheets>
  <definedNames>
    <definedName name="_xlnm._FilterDatabase" localSheetId="2" hidden="1">'จังหวัดสุพรรณบุรีเสนอ อกนจ.'!$F$1:$F$46</definedName>
    <definedName name="_xlnm.Print_Area" localSheetId="2">'จังหวัดสุพรรณบุรีเสนอ อกนจ.'!$A$1:$I$43</definedName>
    <definedName name="_xlnm.Print_Area" localSheetId="1">สรุปสุพรรณบุรี!$A$1:$J$13</definedName>
    <definedName name="_xlnm.Print_Titles" localSheetId="2">'จังหวัดสุพรรณบุรีเสนอ อกนจ.'!$4:$4</definedName>
  </definedNames>
  <calcPr calcId="125725"/>
</workbook>
</file>

<file path=xl/calcChain.xml><?xml version="1.0" encoding="utf-8"?>
<calcChain xmlns="http://schemas.openxmlformats.org/spreadsheetml/2006/main">
  <c r="D48" i="6"/>
  <c r="Q11" i="5"/>
  <c r="N11"/>
  <c r="N9"/>
  <c r="Q9"/>
  <c r="F11"/>
  <c r="F9"/>
  <c r="O11"/>
  <c r="P11"/>
  <c r="O9"/>
  <c r="P9"/>
  <c r="N10"/>
  <c r="O10"/>
  <c r="P10"/>
  <c r="Q10"/>
  <c r="Q8"/>
  <c r="P8"/>
  <c r="O8"/>
  <c r="N8"/>
  <c r="F8"/>
  <c r="F7"/>
  <c r="F6"/>
  <c r="H8" l="1"/>
  <c r="I8"/>
  <c r="M8"/>
  <c r="L8"/>
  <c r="J11"/>
  <c r="I11"/>
  <c r="M11"/>
  <c r="G11" s="1"/>
  <c r="L11"/>
  <c r="E11" s="1"/>
  <c r="H11"/>
  <c r="D11" s="1"/>
  <c r="M6"/>
  <c r="G6" s="1"/>
  <c r="M7"/>
  <c r="G7" s="1"/>
  <c r="N6"/>
  <c r="I6" s="1"/>
  <c r="N7"/>
  <c r="I7" s="1"/>
  <c r="O6"/>
  <c r="O7"/>
  <c r="P6"/>
  <c r="H6" s="1"/>
  <c r="P7"/>
  <c r="H7" s="1"/>
  <c r="Q6"/>
  <c r="J6" s="1"/>
  <c r="Q7"/>
  <c r="J7" s="1"/>
  <c r="L6"/>
  <c r="C6" s="1"/>
  <c r="L7"/>
  <c r="C7" s="1"/>
  <c r="C8"/>
  <c r="G8"/>
  <c r="E9"/>
  <c r="G9"/>
  <c r="I9"/>
  <c r="C9" s="1"/>
  <c r="E10"/>
  <c r="G10"/>
  <c r="I10"/>
  <c r="C10" s="1"/>
  <c r="H10"/>
  <c r="F10"/>
  <c r="D10" s="1"/>
  <c r="J10"/>
  <c r="J9"/>
  <c r="H9"/>
  <c r="J8"/>
  <c r="D7" l="1"/>
  <c r="D8"/>
  <c r="D9"/>
  <c r="D6"/>
  <c r="C11"/>
  <c r="C13" s="1"/>
  <c r="F13"/>
  <c r="H13"/>
  <c r="H20" s="1"/>
  <c r="G13"/>
  <c r="G20" s="1"/>
  <c r="J13"/>
  <c r="J20" s="1"/>
  <c r="I13"/>
  <c r="I20" s="1"/>
  <c r="Q13"/>
  <c r="P13"/>
  <c r="N13"/>
  <c r="M13"/>
  <c r="O13"/>
  <c r="L13"/>
  <c r="E13"/>
  <c r="D13" l="1"/>
  <c r="D20"/>
  <c r="C20"/>
  <c r="F20"/>
  <c r="F15"/>
  <c r="O15"/>
  <c r="D17"/>
  <c r="E20"/>
  <c r="C17"/>
</calcChain>
</file>

<file path=xl/sharedStrings.xml><?xml version="1.0" encoding="utf-8"?>
<sst xmlns="http://schemas.openxmlformats.org/spreadsheetml/2006/main" count="166" uniqueCount="137">
  <si>
    <t>จังหวัดสุพรรณบุรี</t>
  </si>
  <si>
    <t>ยุทธศาสตร์</t>
  </si>
  <si>
    <t>ü</t>
  </si>
  <si>
    <t>ที่</t>
  </si>
  <si>
    <t>โครงการที่เสนอใช้งบประมาณจังหวัด</t>
  </si>
  <si>
    <t>จำนวน</t>
  </si>
  <si>
    <t>บาท</t>
  </si>
  <si>
    <t>Y1</t>
  </si>
  <si>
    <t>Y2</t>
  </si>
  <si>
    <t>N</t>
  </si>
  <si>
    <t>YM 1</t>
  </si>
  <si>
    <t>YM 2</t>
  </si>
  <si>
    <t>NM</t>
  </si>
  <si>
    <t>รวมทั้งหมด</t>
  </si>
  <si>
    <t>2. การเสริมสร้างและพัฒนาการท่องเที่ยว การอนุรักษ์ฟื้นฟูทรัพยากรธรรมชาติและสิ่งแวดล้อม</t>
  </si>
  <si>
    <t>ค่าใช้จ่ายในการบริหารงานจังหวัดแบบบูรณาการ</t>
  </si>
  <si>
    <t>เลขที่</t>
  </si>
  <si>
    <r>
      <t>แผนพัฒนา</t>
    </r>
    <r>
      <rPr>
        <b/>
        <u/>
        <sz val="16"/>
        <rFont val="BrowalliaUPC"/>
        <family val="2"/>
        <charset val="222"/>
      </rPr>
      <t>จังหวัดสุพรรณบุรี</t>
    </r>
    <r>
      <rPr>
        <b/>
        <sz val="16"/>
        <rFont val="BrowalliaUPC"/>
        <family val="2"/>
        <charset val="222"/>
      </rPr>
      <t>ที่นำเสนอให้พิจารณา ประกอบด้วย 6 ยุทธศาสตร์ โดยแต่ละยุทธศาสตร์ มีแผนงาน/โครงการ และวงเงินสรุปได้ ดังนี้</t>
    </r>
  </si>
  <si>
    <t>1. การพัฒนาคุณภาพผลผลิตทางการเกษตร อุตสาหกรรม เกษตรอุตสาหกรรม พาณิชยกรรม การแปรรูปและผลิตภัณฑ์ เพื่อการบริโภคและการส่งออก</t>
  </si>
  <si>
    <t>3. การยกระดับคุณภาพชีวิต และความปลอดภัยในชีวิตและทรัพย์สิน</t>
  </si>
  <si>
    <t>ตกแต่งอาคารนิทรรศการประวัติศาสตร์</t>
  </si>
  <si>
    <t>การพัฒนาคุณภาพผลผลิตทางการเกษตร  อุตสาหกรรม  เกษตรอุตสาหกรรม  พาณิชยกรรม  การแปรรูปและผลิตภัณฑ์เพื่อการบริโภคและการส่งออก</t>
  </si>
  <si>
    <t xml:space="preserve">การเสริมสร้างและพัฒนาการท่องเที่ยว  การอนุรักษ์ฟื้นฟูทรัพยากรธรรมชาติและสิ่งแวดล้อม </t>
  </si>
  <si>
    <t>การยกระดับคุณภาพชีวิต  และความปลอดภัยในชีวิตและทรัพย์สิน</t>
  </si>
  <si>
    <t>การขยายฐานโอกาสและคุณภาพในการศึกษาทุกระดับให้ตรงกับความต้องการประชาชน</t>
  </si>
  <si>
    <t xml:space="preserve">การส่งเสริมให้กีฬาอยู่ในหัวใจชาวสุพรรณบุรี  และมีความสามารถด้านกีฬาสู่ความเป็นเลิศในระดับชาติ </t>
  </si>
  <si>
    <t>การนำการเปลี่ยนแปลงด้านการบริหาร  และบริการเพื่อประโยชน์ของประชาชน</t>
  </si>
  <si>
    <t>เพิ่มผลผลิตพันธุ์สัตว์น้ำพื้นเมืองในแหล่งน้ำจังหวัดสุพรรณบุรี</t>
  </si>
  <si>
    <t>ปรับปรุงถนนเพื่อขนส่งสินค้าทางการเกษตร</t>
  </si>
  <si>
    <t>พัฒนาปรับปรุงผลผลิตทางการเกษตรเพื่อให้ได้เกณฑ์มาตรฐานสากล</t>
  </si>
  <si>
    <t>ส่งเสริมการใช้เชื้อราไตรโคเดอร์ม่าควบคุมโรคพืชในนาข้าว</t>
  </si>
  <si>
    <t>ส่งเสริมการใช้แตนเบียนไตรโคแกรมม่าเพื่อควบคุมศัตรูอ้อย</t>
  </si>
  <si>
    <t>ยกระดับและเพิ่มมูลค่าสินค้าเกษตรแปรรูปในกลุ่มสถาบันเกษตรกร</t>
  </si>
  <si>
    <t>วงเงินปี 2555 (บาท)</t>
  </si>
  <si>
    <t>สำรอง</t>
  </si>
  <si>
    <t>พัฒนาแหล่งท่องเที่ยวเชิงเกษตร  "สวนสวรรค์สุพรรณบุรี"  ของศูนย์ส่งเสริมและพัฒนาอาชีพการเกษตร(พันธุ์พืชเพาะเลี้ยง)</t>
  </si>
  <si>
    <t>จัดเก็บผักตบชวาในแม่น้ำท่าจีนและคลองสาขา</t>
  </si>
  <si>
    <t>ปรับปรุงภูมิทัศน์บริเวณพระบรมราชนุสรณ์สมเด็จพระนเรศวรมหาราชเพื่อบริการนักท่องเที่ยว</t>
  </si>
  <si>
    <t>ส่งเสริมศิลปวัฒธรรมเพื่อการท่องเที่ยวจังหวัดสุพรรณบุรี ประจำปี พ.ศ.2555</t>
  </si>
  <si>
    <t>พัฒนาป่าชุมชนเป็นฐานทรัพยากรชีวภาพ</t>
  </si>
  <si>
    <t>วัฒนธรรมสรรค์สร้าง เศรษฐกิจสร้างสรรค์จังหวัดสุพรรณบุรี</t>
  </si>
  <si>
    <t>สร้างกระแสการพัฒนาคนและสังคมในระดับจุลภาค (คนดีศรีสุพรรณ)</t>
  </si>
  <si>
    <t>ฐานข้อมูลเข้มข้น คุณภาพชีวิตประชาชนเข้มแข็ง</t>
  </si>
  <si>
    <t>พัฒนาสุขภาพอนามัยการเจริญพันธุ์จังหวัดสุพรรณบุรี</t>
  </si>
  <si>
    <t>พัฒนาศักยภาพการให้บริการประชาชนประจำปี 2555</t>
  </si>
  <si>
    <t>เพิ่มประสิทธิภาพในการป้องกันและบรรเทาสาธารณภัย</t>
  </si>
  <si>
    <t>พัฒนาศูนย์บริการร่วมจังหวัดสุพรรณบุรี  สาขาตำบลองค์พระ อำเภอด่านช้าง จังหวัดสุพรรณบุรี</t>
  </si>
  <si>
    <t>สามัคคีสร้างความปลอดภัยสุพรรณบุรี</t>
  </si>
  <si>
    <t>พัฒนาศักยภาพศูนย์ดำรงธรรมจังหวัดสุพรรณบุรี ประจำปีงบประมาณ 2555</t>
  </si>
  <si>
    <t>พัฒนาศักยภาพการบริการประชาชนของศูนย์ราชการจังหวัดสุพรรณบุรี</t>
  </si>
  <si>
    <t>ภาคกลางตอนล่าง 1</t>
  </si>
  <si>
    <t>กิจกรรม/ความเห็น</t>
  </si>
  <si>
    <t>ลำดับความสำคัญของจังหวัด</t>
  </si>
  <si>
    <t>พัฒนาค่ายลูกเสือท้าวอู่ทอง เพื่อเป็นค่ายบำบัดยาเสพติดของจังหวัดสุพรรณบุรี</t>
  </si>
  <si>
    <t>ก่อสร้างคันดินกั้นน้ำ เพื่อรักษาพื้นที่การเกษตรในที่ลุ่มต่ำ อำเภอสองพี่น้อง</t>
  </si>
  <si>
    <t>เสริมสร้างความมั่นคงด้านพลังงานทดแทนสู่ชุมชนเข้มแข็ง</t>
  </si>
  <si>
    <t>4. การขยายฐานโอกาสและคุณภาพในการศึกษาทุกระดับให้ตรงกับความต้องการประชาชน</t>
  </si>
  <si>
    <t>พัฒนาคุณภาพการศึกษาด้วยสื่ออิเล็กทรอนิกส์สำหรับโรงเรียนในสังกัด</t>
  </si>
  <si>
    <t>ก่อสร้างคันดินกั้นน้ำ เพื่อรักษาพื้นที่การเกษตรในพื้นที่ลุ่มต่ำของอำเภอบางปลาม้า</t>
  </si>
  <si>
    <t>ปรับปรุงถนนเพื่อขนส่งสินค้าทางการเกษตร อำเภอศรีประจันต์</t>
  </si>
  <si>
    <t>ปรับปรุงฟื้นฟูแหล่งน้ำสาธารณะประโยชน์ อำเภอศรีประจันต์</t>
  </si>
  <si>
    <t>สำรอง 5</t>
  </si>
  <si>
    <t>สำรอง 6</t>
  </si>
  <si>
    <t>สำรอง 9</t>
  </si>
  <si>
    <t>สำรอง 10</t>
  </si>
  <si>
    <t>สำรอง 11</t>
  </si>
  <si>
    <t>สำรอง 19</t>
  </si>
  <si>
    <t>พัฒนาศักยภาพเยาวชนเพื่อรักษาคุณภาพชีวิตและสิ่งแวดล้อม</t>
  </si>
  <si>
    <t>พัฒนาแหล่งท่องเที่ยวเมืองโบราณอู่ทอง (ระยะที่ ๓)</t>
  </si>
  <si>
    <t>สำรอง 2</t>
  </si>
  <si>
    <t>สำรอง 17</t>
  </si>
  <si>
    <t>สำรอง 7</t>
  </si>
  <si>
    <t>สำรอง 20</t>
  </si>
  <si>
    <r>
      <t xml:space="preserve">ก่อสร้างถนน คสล.เรียบริมรั้วฝั่งตะวันตกภายในพระบรมราชานุสรณ์สมเด็จพระนเรศวรมหาราช ทางเท้า พร้อมวางท่อระบายน้ำ เป็นการพัฒนาแหล่งท่องเที่ยว </t>
    </r>
    <r>
      <rPr>
        <u/>
        <sz val="9"/>
        <color theme="1" tint="4.9989318521683403E-2"/>
        <rFont val="Tahoma"/>
        <family val="2"/>
      </rPr>
      <t>ความเห็น</t>
    </r>
    <r>
      <rPr>
        <sz val="9"/>
        <color theme="1" tint="4.9989318521683403E-2"/>
        <rFont val="Tahoma"/>
        <family val="2"/>
      </rPr>
      <t xml:space="preserve"> สอดคล้องกับหลักเกณฑ์</t>
    </r>
  </si>
  <si>
    <t xml:space="preserve">เพิ่มประสิทธิภาพพลังประชาชน เป็นพลังแผ่นดิน ร่วมป้องกันและแก้ไขปัญหายาเสพติดแบบบูรณาการ </t>
  </si>
  <si>
    <t>เสริมสร้างศักยภาพอาสาสมัครสาธารณสุขประจำหมู่บ้าน (อสม.) จังหวัดสุพรรณบุรี</t>
  </si>
  <si>
    <t>เสริมสร้างศักยภาพคณะกรรมการหมู่บ้านรากฐานของแผ่นดินเพื่อการพัฒนาที่ยั่งยืนตามแนวปรัชญาเศรษฐกิจพอเพียง อำเภออู่ทอง</t>
  </si>
  <si>
    <t>แก้ไขปัญหาความยากจนแบบบูรณาการ เพื่อลดความเลื่อมล้ำด้านรายได้</t>
  </si>
  <si>
    <t>จัดตั้งศูนย์ติดตามผู้ติดยาเสพติดเชิงรุกแบบบูรณาการ</t>
  </si>
  <si>
    <r>
      <t xml:space="preserve">ฝึกอบรมพัฒนาศักยภาพ อสม. (เป็นผู้นำการเปลี่ยนแปลงพฤติกรรมด้านสุขภาพอนามัยของประชาชน /แลกเปลี่ยนเรียนรู้ บทบาท อสม. การเกิดโรคติดต่อที่สำคัญ หรือโรคระบาดในท้องถิ่น / การเฝ้าระวังปัญหาโภชนาการในพื้นที่ ฯลฯ) </t>
    </r>
    <r>
      <rPr>
        <u/>
        <sz val="9"/>
        <color theme="1" tint="4.9989318521683403E-2"/>
        <rFont val="Tahoma"/>
        <family val="2"/>
      </rPr>
      <t>ความเห็น</t>
    </r>
    <r>
      <rPr>
        <sz val="9"/>
        <color theme="1" tint="4.9989318521683403E-2"/>
        <rFont val="Tahoma"/>
        <family val="2"/>
      </rPr>
      <t xml:space="preserve"> ไม่สอดคล้องหลักเกณฑ์ โดยมีวัตถุประสงค์หลักเกี่ยวกับการฝึกอบรม และใช้งบประมาณสูง </t>
    </r>
  </si>
  <si>
    <t>สำรอง 1</t>
  </si>
  <si>
    <t>สำรอง 3</t>
  </si>
  <si>
    <t>สำรอง 4</t>
  </si>
  <si>
    <t>สำรอง 8</t>
  </si>
  <si>
    <r>
      <t xml:space="preserve">1 พัฒนาการจัดเก็บฐานข้อมูลบุคคลกลุ่มเสี่ยง
2 ตรวจติดตามบุคคลกลุ่มเสี่ยง 
3 เพิ่มประสิทธิภาพศูนย์ปฏิบัติการ 
4 การจัดประชุมชี้แจงการติดตามผู้ติดตามยาเสพติด </t>
    </r>
    <r>
      <rPr>
        <u/>
        <sz val="9"/>
        <color theme="1" tint="4.9989318521683403E-2"/>
        <rFont val="Tahoma"/>
        <family val="2"/>
      </rPr>
      <t>ความเห็น</t>
    </r>
    <r>
      <rPr>
        <sz val="9"/>
        <color theme="1" tint="4.9989318521683403E-2"/>
        <rFont val="Tahoma"/>
        <family val="2"/>
      </rPr>
      <t xml:space="preserve"> สอดคล้องกับหลักเกณฑ์</t>
    </r>
  </si>
  <si>
    <t>สำรอง 12</t>
  </si>
  <si>
    <t>สำรอง 13</t>
  </si>
  <si>
    <t>สำรอง 14</t>
  </si>
  <si>
    <t>สำรอง 18</t>
  </si>
  <si>
    <t>6. การนำการเปลี่ยนแปลงด้านการบริหารและการบริการเพื่อประโยชน์ของประชาชน</t>
  </si>
  <si>
    <t>พัฒนาศักยภาพการบริการภาครัฐเพื่อประโยชน์สูงสุดของประชาชนในพื้นที่จังหวัดสุพรรณบุรี ปี 2555</t>
  </si>
  <si>
    <t>สำรอง 15</t>
  </si>
  <si>
    <t>สำรอง 16</t>
  </si>
  <si>
    <t>เห็นควรสนับสนุนงบประมาณ</t>
  </si>
  <si>
    <t>ปรับลดงบประมาณ</t>
  </si>
  <si>
    <r>
      <t xml:space="preserve">จัดเวทีชาวบ้านเสวนาทบทวนการใช้ประโยชน์และรักษาทรัพยากรชีวภาพในป่าชุมชน จัดกระบวนการเชิงปฏิบัติเพื่อความสามารถในการจัดการและฟื้นฟูทรัพยากรชีวภาพในป่าชุมชน สำรวจและประเมินทรัพยากรชีวภาพในป่าชุมชนเพื่อวางแผนการจัดการ และสนับสนุนจัดทำผลิตภัณฑ์จากทรัพยากรชีวภาพในป่าชุมชนที่มีการจัดการโดยชุมชน </t>
    </r>
    <r>
      <rPr>
        <u/>
        <sz val="9"/>
        <color theme="1" tint="4.9989318521683403E-2"/>
        <rFont val="Tahoma"/>
        <family val="2"/>
      </rPr>
      <t>ความเห็น</t>
    </r>
    <r>
      <rPr>
        <sz val="9"/>
        <color theme="1" tint="4.9989318521683403E-2"/>
        <rFont val="Tahoma"/>
        <family val="2"/>
      </rPr>
      <t xml:space="preserve"> สอดคล้องกับหลักเกณฑ์</t>
    </r>
  </si>
  <si>
    <t>ไม่ควรสนับสนุนงบประมาณ</t>
  </si>
  <si>
    <t>ปรับลดงบประมาณ (บาท)</t>
  </si>
  <si>
    <t>เห็นควรสนับสนุนงบประมาณ (บาท)</t>
  </si>
  <si>
    <t>ชื่อโครงการ</t>
  </si>
  <si>
    <r>
      <t xml:space="preserve">การจัดประชุม จัดตั้งศูนย์เรียนรู้ และเสริมสร้างแลกเปลี่ยนรวบรวมองค์ความรู้เกี่ยวกับปรัชญาเศรษฐกิจพอเพียง </t>
    </r>
    <r>
      <rPr>
        <u/>
        <sz val="9"/>
        <color theme="1" tint="4.9989318521683403E-2"/>
        <rFont val="Tahoma"/>
        <family val="2"/>
      </rPr>
      <t>ความเห็น</t>
    </r>
    <r>
      <rPr>
        <sz val="9"/>
        <color theme="1" tint="4.9989318521683403E-2"/>
        <rFont val="Tahoma"/>
        <family val="2"/>
      </rPr>
      <t xml:space="preserve"> เป็นภารกิจปกติของ สนง.กองทุนหมู่บ้าน </t>
    </r>
  </si>
  <si>
    <r>
      <t xml:space="preserve">จัดหาและผลิตสัตว์น้ำพื้นเมืองปล่อยในแหล่งน้ำ (กุ้งก้ามกราม 10 ล้านตัว ปลาพื้นเมือง 1 ล้านตัว) โดยศูนย์วิจัยและพัฒนาประมงน้ำจืด เป็นการเพิ่มผลผลิตสัตว์น้ำในแหล่งน้ำธรรมชาติ ซึ่งจะเป็นแหล่งอาหารและสร้างรายได้ให้กับประชาชน   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</si>
  <si>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ก่อสร้างคันกั้นน้ำ/เสริมคันดินพร้อมอาคารประกอบ 7 แห่ง ในอำเภอบางปลาม้า เพื่อป้องกันน้ำท่วมในพื้นที่การเกษตร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สอดคล้องนโยบายรัฐบาล </t>
    </r>
  </si>
  <si>
    <r>
      <t xml:space="preserve"> ปรับปรุงถนนลงหินคลุกพร้อมบดอัด/ถนน คสล. 4 แห่ง เพื่อใช้เป็นเส้นทางลำเลียงสินค้าทางการเกษตร    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สอดคล้องนโยบายรัฐบาล </t>
    </r>
  </si>
  <si>
    <r>
      <t xml:space="preserve">ปรับปรุงฟื้นฟูแหล่งน้ำสาธารณะประโยชน์ 4 แห่ง ในอำเภอศรีประจันต์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สอดคล้องนโยบายรัฐบาล </t>
    </r>
  </si>
  <si>
    <r>
      <t xml:space="preserve">1. ก่อสร้างคันกั้นน้ำ  จำนวน 30 แห่ง 2. ก่อสร้างคันกั้นน้ำพร้อมประตูระบายน้ำ  จำนวน 2 แห่ง 3. ประตูระบายน้ำ  จำนวน 5 แห่ง 4. ก่อสร้างคันกั้นน้ำ พร้อมเสาเข็ม และท่อ PVC จำนวน  1 แห่ง ในเขตพื้นที่อ.สองพี่น้องซึ่งเป็นพื้นที่ราบลุ่มน้ำท่วมทุกปี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สอดคล้องนโยบายรัฐบาล </t>
    </r>
  </si>
  <si>
    <r>
      <t xml:space="preserve">ปรับปรุงถนนลูกรัง/ลาดยางที่หมดสภาพ เป็นลาดยาง Asphaltics concrete 5 เส้นทาง เพื่อพัฒนาเส้นทางขนส่งสินค้าเกษตร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สอดคล้องนโยบายรัฐบาล </t>
    </r>
  </si>
  <si>
    <r>
      <t xml:space="preserve">กำจัดผักตบชวาในแม่น้ำท่าจีน และคลองสาขา เป็นการพัฒนาเส้นทางแม่น้ำให้เป็นแหล่งท่องเที่ยว  คมนาคม ขนส่งผลิตภัณฑ์สินค้า และเป็นช่องทางการระบายน้ำเพื่อแก้ปัญหาอุทกภัย ตลอดจนมีการเลี้ยงปลาน้ำจืดในกระชังได้         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สอดคล้องนโยบายรัฐบาล</t>
    </r>
  </si>
  <si>
    <r>
      <t xml:space="preserve">1. วิจัยและพัฒนาการเพิ่มมูลค่าสินค้าเกษตร 2. สร้าง Brand Name และบรรจุภัณฑ์ให้เป็นที่ยอมรับและน่าสนใจ 3. พัฒนาและเชื่อมโยงเครือข่ายกลุ่มสถาบันเกษตรกรและวิสาหกิจชุมชน 4. จัดกิจกรรมวัน Learning Day เครือข่ายเกษตรกร 5. จัดทำสื่อ และประชาสัมพันธ์ 6. ติดตามและประเมินผลโครงการ ซึ่งเป็นการสนับสนุนการสร้างมูลค่าเพิ่มให้แก่สินค้าเกษตร   </t>
    </r>
    <r>
      <rPr>
        <b/>
        <sz val="9"/>
        <color theme="1" tint="4.9989318521683403E-2"/>
        <rFont val="Tahoma"/>
        <family val="2"/>
      </rPr>
      <t xml:space="preserve">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</si>
  <si>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ผลิตเชื้อราไตรโคเดอร์ม่า แจกเกษตรกร จำนวน 140,000  กก. ของศูนย์บริหารศัตรูพืช ซึ่งจะช่วยแก้ปัญหาการระบาดของโรคพืชในนาข้าว         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</si>
  <si>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ผลิตแตนเบียนไตรโคแกรมม่า(แถบไข่มีไข่แตนเบียนไม่น้อยกว่า 2,000 ฟอง) จำนวน 500,000แถบไข่ ของศูนย์บริหารศัตรูพืช ซึ่งจะช่วยแก้ปัญหาการระบาดของศัตรูพืชในไร่อ้อย                        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</si>
  <si>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สำรวจและจัดเก็บข้อมูล วิเคราะห์ข้อมูลการใช้พลังงานของชุมชนเพื่อศึกษาศักยภาพด้านพลังงาน และส่งเสริมการนำอุปกรณ์ด้านเทคโนโลยีพลังงานทดแทนที่เหมาะสมกับท้องถิ่น ของสำนักงานพลังงานจังหวัด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สอดคล้องนโยบายรัฐบาล</t>
    </r>
  </si>
  <si>
    <r>
      <t xml:space="preserve">ก่อสร้างลานตากพืชผลทางการเกษตร  ม. 12 ต.ทะเลบก  จำนวน 1 แห่ง เพื่อแก้ปัญหาให้แก่เกษตรกรให้มีลานตากสินค้าเกษตรให้ได้ความชื้นตามที่กำหนดเพื่อส่งขายให้ได้ราคาสูงขึ้น                 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</si>
  <si>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จัดซื้อพันธุ์/ต้นกล้า โดยเน้นการปลูกพันธุ์ไม้ดอกเมืองหนาว เช่น ทิวลิป แกลดิโอลัส รวมทั้งค่าประชาสัมพันธ์ และค่าปุ๋ย เพื่อปลูกในพื้นที่ศูนย์ส่งเสริมพัฒนาอาชีพการเกษตร(พันธุ์พืชเพาะเลี้ยง) พัฒนาเป็นแหล่งท่องเที่ยวเชิงเกษตร     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</si>
  <si>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จัดทำระบบโปรแกรมรองรับการแจ้งเตือนด้านสิ่งแวดล้อม ส่งเสริมพัฒนาและเพิ่มทักษะให้เยาวชนใช้เทคโนโลยีสารสนเทศ เพื่อการรักษาคุณภาพสิ่งแวดล้อม เสริมสร้างเยาวชนให้เป็นแกนนำในการเฝ้าระวังคุณภาพสิ่งแวดล้อม ติดตามประเมินผล ประชาสัมพันธ์ เสริมสร้างเครือข่ายโรงเรียนแกนนำร่วมอนุรักษ์สิ่งแวดล้อม       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</si>
  <si>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บูณะซ่อมแซมโบราณสถาน/ปรับปรุงภูมิทัศน์ เพื่อพัฒนาการท่องเที่ยว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</si>
  <si>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จัดแสดงนิทรรศการถาวรภายในอาคาร มีลักษณะเป็นประติมากรรมเทคนิคการแกะสลักหินและเทคนิคอื่น ๆ แสดงประวัติศาสตร์อารยธรรมของจังหวัดสุพรรณบุรี และปรับปรุงภูมิทัศน์ภายนอกอาคาร สนับสนุนการท่องเที่ยว  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</si>
  <si>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1. จัดงานเทิดพระเกียรติสมเด็จพระนเรศวรมหาราช 2. จัดงานสืบสานวัฒธรรมประเพณีสงกรานต์ 3. จัดงานสืบสานวัฒธรรมประเพณีแห่งเทียนพรรษา 4. จัดงานสืบสานประเพณีทิ้งกระจาด 5. จัดกิจกรรมยกย่องเชิดชูเกียรติพ่อดีเด่น และแม่ดีเด่นจังหวัดสุพรรณบุรี เป็นการส่งเสริมการท่องเที่ยว 6. ส่งเสริมและประชาสัมพันธ์การท่องเที่ยวของจังหวัด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</si>
  <si>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1. กิจกรรมค่ายศาสนา ศิลปะ และวัฒนธรรมสู่การท่องเที่ยว เชิงสร้างสรรค์  2. กิจกรรมการประกวดภาพถ่าย "ภูมิสุพรรณ" 3. กิจกรรมค่ายศิลปะเด็กและเยาวชนสู่ศิลปะสากล  4. กิจกรรมวัฒนธรรมไทยสายใยชุมชน ของสำนักงานวัฒนธรรมจังหวัด เป็นการสนับสนุนการท่องเที่ยว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</si>
  <si>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เป็นการฝึกอบรมวิทยากรเยาวชน แกนนำครู แกนนำเยาวชน และแกนนำหมู่บ้าน ให้มีแนวทางการดำเนินชีวิตตามคุณลักษณะที่พึงประสงค์ เช่น รักความสะอาด มีจิตสำนึกรักษ์สิ่งแวดล้อม ประหยัด อดออม ไม่พัวพันยาเสพติด ฯลฯ เป็นการเสริมสร้างความเข้มแข็งให้กับสังคมสุพรรณบุรี ให้เป็นสังคมที่มีคุณธรรม ขนบธรรมเนียม ประเพณี และวัฒนธรรมที่ดีงาม และมีความมั่นคงทางเศรษฐกิจ                  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</si>
  <si>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(1) เสริมสร้างแกนนำอาสาสมัครประชาชนร่วมเป็นพลังแผ่นดินติดตามและดูแลผู้ผ่านการบำบัดรักษายาเสพติดและเฝ้าระวังปัญหาในพื้นที่ (2) เสริมสร้างและพัฒนาแกนนำเยาวชนร่วมเป็น “พลังตาวิเศษ – ต่อต้านยาเสพติด” (3) เสริมสร้างและพัฒนาครูแกนนำ ร่วมป้องกันและแก้ไขปัญหายาเสพติดในสถานศึกษา (4) เสริมสร้างและพัฒนาพลังลูกเสือชาวบ้าน ร่วมเป็นพลังต่อต้านยาเสพติด (5) พัฒนาศักยภาพผู้กลับใจเลิกข้องเกี่ยวกับยาเสพติด เป็นคนดีของสังคมร่วมต่อต้านยาเสพติด (6) พัฒนาศักยภาพแกนนำราษฎร – รัฐ ร่วมแก้ไขปัญหายาเสพติด และพัฒนาพื้นที่ตามแนวพระราชดำริเศรษฐกิจพอเพียง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</si>
  <si>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จัดหาครุภัณฑ์สื่ออิเล็กทรอนิกส์สำหรับโรงเรียน จำนวน 3 อำเภอ 50 โรงเรียนๆ ละ 1 ชุด ๆ ละ 300,000 บาท ได้แก่
จออินเตอร์แอคทีฟบอร์ด  โปรเจคเตอร์อินเตอร์แอคทีฟ  เครื่องฉาย 3 มิติ (Visual)  เครื่องขยายเสียง มินิแอมป์ช่วยสอน 
กระดานแม่เหล็กพร้อมสระพยัญชนะไทย  กระดานอิเล็กทร์อนิกส์ฝึกอ่าน/ออกเสียงพยัญชนะไทยพูดได้ และ สื่ออิเล็กทรอนิกส์ บทเรียนช่วยสอน 8 กลุ่มสาระ เป็นต้น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เป็นภารกิจปกติของหน่วยงาน </t>
    </r>
  </si>
  <si>
    <r>
      <t xml:space="preserve">พัฒนาข้าราชการในจังหวัดจำนวน 150 คน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ภารกิจปกติของหน่วยงาน</t>
    </r>
  </si>
  <si>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ใช้งบค่าใช้จ่ายในการบริหารงานจังหวัดแบบบูรณาการ</t>
    </r>
  </si>
  <si>
    <r>
      <t xml:space="preserve">จัดสัมมนาดูงานแก่ข้าราชการที่ทำการปกครองจังหวัดและอำเภอ ค่ารับรองและพิธีการในการต้อนรับแขก ค่าวัสดุสำนักงาน ค่าสาธารณูปโภค อบรมคณะกรรมการหมู่บ้าน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ภารกิจปกติของหน่วยงาน</t>
    </r>
  </si>
  <si>
    <r>
      <t xml:space="preserve">จ้างที่ปรึกษาดำเนินการดูแลรักษาและปรับปรุงพัฒนาฐานข้อมูลการรับเรื่องร้องเรียน/ร้องทุกข์พร้อมอบรมเจ้าหน้าที่ในการใช้งานระบบฯ                      </t>
    </r>
    <r>
      <rPr>
        <b/>
        <sz val="9"/>
        <color theme="1" tint="4.9989318521683403E-2"/>
        <rFont val="Tahoma"/>
        <family val="2"/>
      </rPr>
      <t xml:space="preserve">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ภารกิจปกติของหน่วยงาน</t>
    </r>
  </si>
  <si>
    <r>
      <t xml:space="preserve">อบรมด้านสุขภาพอนามัยการเจริญพันธุ์ การวางแผนครอบครัว        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มีวัตถุประสงค์หลักเกี่ยวกับการอบรมที่ไม่ควรเสนอขอเป็นคำของบประมาณของจังหวัด</t>
    </r>
  </si>
  <si>
    <r>
      <t xml:space="preserve">จัดกิจกรรมการป้องกันและลดอุบัติเหตุจราจรทางบกจังหวัดสุพรรณบุรี (รณรงค์ประชาสัมพันธ์ จัดกิจกรรม "จับไม่ปรับเพื่อปรับทัศนคติผู้ขับขี่เพื่อลดอุบัติเหตุจราจร") การฝึกปฏิบัติการช่วยเหลือสถานการณ์ฉุกเฉิน และฝึกซ้อมแผนการป้องกันและบรรเทาสาธารณภัย ของสำนักงานป้องกันและบรรเทาสาธารณภัย               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เป็นภารกิจปกติของหน่วยงาน</t>
    </r>
  </si>
  <si>
    <r>
      <t xml:space="preserve">พัฒนาและปรับปรุงฐานข้อมูลของสำนักงานสาธารณสุขจังหวัด       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เป็นภารกิจปกติของหน่วยงาน</t>
    </r>
  </si>
  <si>
    <r>
      <t xml:space="preserve">ประชุมคณะทำงานระดับจังหวัด/อำเภอ
/ตำบล จัดสมุดบันทึกการแก้ไขปัญหาความยากจน (Family Folder) ยกระดับคุณภาพชีวิตครัวเรือนยากจน และติดตาม ประเมินผล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 </t>
    </r>
  </si>
  <si>
    <r>
      <t xml:space="preserve">ดำเนินการในการปรับปรุงสถานที่สำหรับบำบัดรักษาผู้เสพติดยาเสพติด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</si>
  <si>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1. ปรัปปรุงซ่อมแซมอุปกรณ์ เครื่องมือเครื่องใช้ ภายในศูนย์ราชการจังหวัดสุพรรณบุรี
2. จัดหาวัสดุอุปกรณ์ ในการอำนวยความสะดวกแก่ประชาชนผู้มารับบริการ
3. ปรัปปรุง เพิ่มเติม ระบบรักษาความปลอดภัย                  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รายละเอียดค่าใช้จ่ายเป็นค่าจ้างเหมาปรับปรุงห้องประชุม และค่าครุภัณฑ์สำนักงาน เป็นภารกิจปกติของหน่วยงาน</t>
    </r>
  </si>
  <si>
    <r>
      <t>1. หมู่บ้าน/ชุมชนฝึกและปฏิบัติการสร้างความสมานฉันท์ความปลอดภัย 2. ฝึกประชาชนสร้างความสมานฉันท์และความปลอดภัยหมู่บ้าน/ชุมชน 3. ประชาสัมพันธ์กระตุ้นสร้างกระแสการมีจุดยืนของประชาชนร่วมกันสร้างความสมานฉันท์และการรักษาความปลอดภัยหมู่บ้าน/ชุมชน</t>
    </r>
    <r>
      <rPr>
        <b/>
        <sz val="9"/>
        <color theme="1" tint="4.9989318521683403E-2"/>
        <rFont val="Tahoma"/>
        <family val="2"/>
      </rPr>
      <t xml:space="preserve">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</si>
  <si>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ก่อสร้างอาคารศูนย์บริการร่วม 1 ชั้น พร้อมปรับภูมิทัศน์รอบอาคาร และปรับปรุงผิวถนนโดยรอบ                                 </t>
    </r>
    <r>
      <rPr>
        <b/>
        <u/>
        <sz val="9"/>
        <color theme="1" tint="4.9989318521683403E-2"/>
        <rFont val="Tahoma"/>
        <family val="2"/>
      </rPr>
      <t>ความเห็น</t>
    </r>
    <r>
      <rPr>
        <b/>
        <sz val="9"/>
        <color theme="1" tint="4.9989318521683403E-2"/>
        <rFont val="Tahoma"/>
        <family val="2"/>
      </rPr>
      <t xml:space="preserve"> เป็นภารกิจปกติของหน่วยงาน</t>
    </r>
  </si>
  <si>
    <t xml:space="preserve"> สรุปข้อเสนอและผลการพิจารณา</t>
  </si>
  <si>
    <t>สรุปผลการพิจารณา</t>
  </si>
  <si>
    <t>แผนปฏิบัติราชการประจำปี 2555 จังหวัดสุพรรณบุรี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</si>
</sst>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24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6"/>
      <color indexed="8"/>
      <name val="Browallia New"/>
      <family val="2"/>
    </font>
    <font>
      <b/>
      <sz val="16"/>
      <name val="Browallia New"/>
      <family val="2"/>
    </font>
    <font>
      <b/>
      <sz val="16"/>
      <color indexed="8"/>
      <name val="Browallia New"/>
      <family val="2"/>
    </font>
    <font>
      <sz val="11"/>
      <color indexed="8"/>
      <name val="Wingdings"/>
      <charset val="2"/>
    </font>
    <font>
      <b/>
      <sz val="16"/>
      <name val="BrowalliaUPC"/>
      <family val="2"/>
      <charset val="222"/>
    </font>
    <font>
      <sz val="16"/>
      <name val="BrowalliaUPC"/>
      <family val="2"/>
      <charset val="222"/>
    </font>
    <font>
      <b/>
      <u/>
      <sz val="16"/>
      <name val="BrowalliaUPC"/>
      <family val="2"/>
      <charset val="222"/>
    </font>
    <font>
      <sz val="10"/>
      <color rgb="FFFF0000"/>
      <name val="Arial"/>
      <family val="2"/>
    </font>
    <font>
      <b/>
      <sz val="9"/>
      <color theme="1" tint="4.9989318521683403E-2"/>
      <name val="Tahoma"/>
      <family val="2"/>
    </font>
    <font>
      <sz val="9"/>
      <color theme="1" tint="4.9989318521683403E-2"/>
      <name val="Tahoma"/>
      <family val="2"/>
    </font>
    <font>
      <sz val="9"/>
      <color theme="1" tint="4.9989318521683403E-2"/>
      <name val="Wingdings"/>
      <charset val="2"/>
    </font>
    <font>
      <sz val="9"/>
      <color theme="1" tint="4.9989318521683403E-2"/>
      <name val="Tahoma"/>
      <family val="2"/>
      <charset val="222"/>
    </font>
    <font>
      <sz val="10"/>
      <color theme="1" tint="4.9989318521683403E-2"/>
      <name val="Arial"/>
      <family val="2"/>
    </font>
    <font>
      <b/>
      <sz val="9"/>
      <color indexed="8"/>
      <name val="Tahoma"/>
      <family val="2"/>
    </font>
    <font>
      <sz val="10"/>
      <color indexed="8"/>
      <name val="Arial"/>
      <family val="2"/>
    </font>
    <font>
      <sz val="9"/>
      <color rgb="FFFF0000"/>
      <name val="Tahoma"/>
      <family val="2"/>
    </font>
    <font>
      <u/>
      <sz val="9"/>
      <color theme="1" tint="4.9989318521683403E-2"/>
      <name val="Tahoma"/>
      <family val="2"/>
    </font>
    <font>
      <sz val="11"/>
      <color indexed="8"/>
      <name val="TH SarabunPSK"/>
      <family val="2"/>
    </font>
    <font>
      <b/>
      <u/>
      <sz val="9"/>
      <color theme="1" tint="4.9989318521683403E-2"/>
      <name val="Tahoma"/>
      <family val="2"/>
    </font>
    <font>
      <sz val="11"/>
      <color indexed="8"/>
      <name val="Tahoma"/>
      <family val="2"/>
      <charset val="222"/>
    </font>
    <font>
      <sz val="24"/>
      <color indexed="8"/>
      <name val="Tahoma"/>
      <family val="2"/>
      <charset val="22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2" fillId="0" borderId="0"/>
  </cellStyleXfs>
  <cellXfs count="89">
    <xf numFmtId="0" fontId="0" fillId="0" borderId="0" xfId="0"/>
    <xf numFmtId="3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3" fontId="5" fillId="0" borderId="1" xfId="0" applyNumberFormat="1" applyFont="1" applyFill="1" applyBorder="1" applyAlignment="1">
      <alignment horizontal="center" wrapText="1"/>
    </xf>
    <xf numFmtId="3" fontId="5" fillId="0" borderId="1" xfId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right"/>
    </xf>
    <xf numFmtId="3" fontId="3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3" fontId="3" fillId="0" borderId="0" xfId="1" applyFont="1"/>
    <xf numFmtId="0" fontId="6" fillId="0" borderId="2" xfId="0" applyFont="1" applyBorder="1" applyAlignment="1">
      <alignment horizontal="center"/>
    </xf>
    <xf numFmtId="43" fontId="5" fillId="0" borderId="0" xfId="1" applyFont="1"/>
    <xf numFmtId="3" fontId="0" fillId="0" borderId="0" xfId="0" applyNumberFormat="1"/>
    <xf numFmtId="2" fontId="0" fillId="0" borderId="0" xfId="0" applyNumberFormat="1"/>
    <xf numFmtId="3" fontId="3" fillId="0" borderId="3" xfId="0" applyNumberFormat="1" applyFont="1" applyBorder="1" applyAlignment="1">
      <alignment horizontal="center"/>
    </xf>
    <xf numFmtId="3" fontId="3" fillId="0" borderId="4" xfId="0" applyNumberFormat="1" applyFont="1" applyFill="1" applyBorder="1" applyAlignment="1">
      <alignment vertical="center" wrapText="1"/>
    </xf>
    <xf numFmtId="0" fontId="7" fillId="0" borderId="0" xfId="0" applyFont="1"/>
    <xf numFmtId="0" fontId="8" fillId="0" borderId="0" xfId="0" applyFont="1"/>
    <xf numFmtId="3" fontId="3" fillId="0" borderId="8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3" fontId="10" fillId="0" borderId="0" xfId="0" applyNumberFormat="1" applyFont="1"/>
    <xf numFmtId="187" fontId="0" fillId="0" borderId="0" xfId="1" applyNumberFormat="1" applyFont="1"/>
    <xf numFmtId="0" fontId="11" fillId="0" borderId="0" xfId="0" applyFont="1" applyFill="1"/>
    <xf numFmtId="0" fontId="12" fillId="0" borderId="0" xfId="0" applyFont="1" applyFill="1"/>
    <xf numFmtId="43" fontId="12" fillId="0" borderId="0" xfId="1" applyNumberFormat="1" applyFont="1" applyFill="1"/>
    <xf numFmtId="0" fontId="12" fillId="0" borderId="0" xfId="0" applyFont="1" applyFill="1" applyAlignment="1">
      <alignment horizontal="center"/>
    </xf>
    <xf numFmtId="187" fontId="12" fillId="0" borderId="0" xfId="1" applyNumberFormat="1" applyFont="1" applyFill="1"/>
    <xf numFmtId="0" fontId="12" fillId="0" borderId="0" xfId="0" applyFont="1"/>
    <xf numFmtId="43" fontId="16" fillId="0" borderId="1" xfId="1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20" fillId="0" borderId="0" xfId="0" applyFont="1" applyFill="1" applyBorder="1" applyAlignment="1">
      <alignment vertical="top" wrapText="1"/>
    </xf>
    <xf numFmtId="43" fontId="12" fillId="0" borderId="0" xfId="1" applyNumberFormat="1" applyFont="1" applyFill="1" applyAlignment="1">
      <alignment horizontal="center"/>
    </xf>
    <xf numFmtId="0" fontId="12" fillId="0" borderId="7" xfId="0" applyFont="1" applyFill="1" applyBorder="1" applyAlignment="1">
      <alignment horizontal="center" vertical="top"/>
    </xf>
    <xf numFmtId="0" fontId="12" fillId="0" borderId="7" xfId="0" applyFont="1" applyFill="1" applyBorder="1" applyAlignment="1">
      <alignment vertical="top" wrapText="1"/>
    </xf>
    <xf numFmtId="0" fontId="12" fillId="0" borderId="14" xfId="0" applyFont="1" applyFill="1" applyBorder="1" applyAlignment="1">
      <alignment vertical="top" wrapText="1"/>
    </xf>
    <xf numFmtId="187" fontId="12" fillId="0" borderId="14" xfId="1" applyNumberFormat="1" applyFont="1" applyFill="1" applyBorder="1" applyAlignment="1">
      <alignment horizontal="right" vertical="top" wrapText="1"/>
    </xf>
    <xf numFmtId="0" fontId="13" fillId="0" borderId="10" xfId="0" applyFont="1" applyFill="1" applyBorder="1" applyAlignment="1">
      <alignment horizontal="right" vertical="top"/>
    </xf>
    <xf numFmtId="0" fontId="12" fillId="0" borderId="7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vertical="top"/>
    </xf>
    <xf numFmtId="0" fontId="12" fillId="0" borderId="5" xfId="0" applyFont="1" applyFill="1" applyBorder="1" applyAlignment="1">
      <alignment horizontal="center" vertical="top"/>
    </xf>
    <xf numFmtId="0" fontId="12" fillId="0" borderId="5" xfId="0" applyFont="1" applyFill="1" applyBorder="1" applyAlignment="1">
      <alignment vertical="top" wrapText="1"/>
    </xf>
    <xf numFmtId="187" fontId="12" fillId="0" borderId="5" xfId="1" applyNumberFormat="1" applyFont="1" applyFill="1" applyBorder="1" applyAlignment="1">
      <alignment horizontal="right" vertical="top" wrapText="1"/>
    </xf>
    <xf numFmtId="3" fontId="13" fillId="0" borderId="6" xfId="0" applyNumberFormat="1" applyFont="1" applyFill="1" applyBorder="1" applyAlignment="1">
      <alignment horizontal="right" vertical="top"/>
    </xf>
    <xf numFmtId="3" fontId="13" fillId="0" borderId="6" xfId="0" applyNumberFormat="1" applyFont="1" applyFill="1" applyBorder="1" applyAlignment="1">
      <alignment horizontal="center" vertical="top"/>
    </xf>
    <xf numFmtId="0" fontId="12" fillId="0" borderId="5" xfId="0" applyFont="1" applyFill="1" applyBorder="1" applyAlignment="1">
      <alignment horizontal="center" vertical="top" wrapText="1"/>
    </xf>
    <xf numFmtId="3" fontId="12" fillId="0" borderId="6" xfId="0" applyNumberFormat="1" applyFont="1" applyFill="1" applyBorder="1" applyAlignment="1">
      <alignment horizontal="right" vertical="top"/>
    </xf>
    <xf numFmtId="0" fontId="13" fillId="0" borderId="5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vertical="top"/>
    </xf>
    <xf numFmtId="3" fontId="12" fillId="0" borderId="5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vertical="top" wrapText="1"/>
    </xf>
    <xf numFmtId="3" fontId="13" fillId="0" borderId="5" xfId="0" applyNumberFormat="1" applyFont="1" applyFill="1" applyBorder="1" applyAlignment="1">
      <alignment horizontal="center" vertical="top"/>
    </xf>
    <xf numFmtId="0" fontId="18" fillId="0" borderId="5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center" vertical="top"/>
    </xf>
    <xf numFmtId="0" fontId="18" fillId="0" borderId="0" xfId="0" applyFont="1" applyFill="1" applyAlignment="1">
      <alignment vertical="top"/>
    </xf>
    <xf numFmtId="0" fontId="12" fillId="0" borderId="15" xfId="0" applyFont="1" applyFill="1" applyBorder="1" applyAlignment="1">
      <alignment vertical="top" wrapText="1"/>
    </xf>
    <xf numFmtId="0" fontId="13" fillId="0" borderId="6" xfId="0" applyFont="1" applyFill="1" applyBorder="1" applyAlignment="1">
      <alignment horizontal="center" vertical="top"/>
    </xf>
    <xf numFmtId="187" fontId="14" fillId="0" borderId="8" xfId="1" applyNumberFormat="1" applyFont="1" applyFill="1" applyBorder="1" applyAlignment="1">
      <alignment horizontal="right" vertical="top" wrapText="1"/>
    </xf>
    <xf numFmtId="0" fontId="13" fillId="0" borderId="9" xfId="0" applyFont="1" applyFill="1" applyBorder="1" applyAlignment="1">
      <alignment horizontal="right" vertical="top"/>
    </xf>
    <xf numFmtId="0" fontId="13" fillId="0" borderId="8" xfId="0" applyFont="1" applyFill="1" applyBorder="1" applyAlignment="1">
      <alignment horizontal="center" vertical="top"/>
    </xf>
    <xf numFmtId="0" fontId="14" fillId="0" borderId="8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/>
    </xf>
    <xf numFmtId="3" fontId="5" fillId="0" borderId="7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vertical="center" wrapText="1"/>
    </xf>
    <xf numFmtId="0" fontId="5" fillId="0" borderId="0" xfId="0" applyFont="1"/>
    <xf numFmtId="3" fontId="5" fillId="0" borderId="8" xfId="0" applyNumberFormat="1" applyFont="1" applyBorder="1" applyAlignment="1"/>
    <xf numFmtId="3" fontId="5" fillId="0" borderId="8" xfId="0" applyNumberFormat="1" applyFont="1" applyBorder="1" applyAlignment="1">
      <alignment wrapText="1"/>
    </xf>
    <xf numFmtId="3" fontId="3" fillId="0" borderId="4" xfId="0" applyNumberFormat="1" applyFont="1" applyFill="1" applyBorder="1" applyAlignment="1">
      <alignment horizontal="center"/>
    </xf>
    <xf numFmtId="0" fontId="11" fillId="0" borderId="5" xfId="0" applyFont="1" applyFill="1" applyBorder="1" applyAlignment="1">
      <alignment vertical="top" wrapText="1"/>
    </xf>
    <xf numFmtId="0" fontId="23" fillId="0" borderId="0" xfId="2" applyFont="1" applyAlignment="1">
      <alignment horizontal="center"/>
    </xf>
    <xf numFmtId="0" fontId="23" fillId="0" borderId="0" xfId="2" applyFont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top" wrapText="1"/>
    </xf>
    <xf numFmtId="0" fontId="14" fillId="0" borderId="13" xfId="0" applyFont="1" applyFill="1" applyBorder="1" applyAlignment="1">
      <alignment horizontal="center" vertical="top" wrapText="1"/>
    </xf>
    <xf numFmtId="0" fontId="14" fillId="0" borderId="12" xfId="0" applyFont="1" applyFill="1" applyBorder="1" applyAlignment="1">
      <alignment horizontal="center" vertical="top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A9"/>
  <sheetViews>
    <sheetView workbookViewId="0">
      <selection activeCell="C6" sqref="C6"/>
    </sheetView>
  </sheetViews>
  <sheetFormatPr defaultRowHeight="30"/>
  <cols>
    <col min="1" max="1" width="138.85546875" style="77" customWidth="1"/>
    <col min="2" max="256" width="9.140625" style="77"/>
    <col min="257" max="257" width="138.85546875" style="77" customWidth="1"/>
    <col min="258" max="512" width="9.140625" style="77"/>
    <col min="513" max="513" width="138.85546875" style="77" customWidth="1"/>
    <col min="514" max="768" width="9.140625" style="77"/>
    <col min="769" max="769" width="138.85546875" style="77" customWidth="1"/>
    <col min="770" max="1024" width="9.140625" style="77"/>
    <col min="1025" max="1025" width="138.85546875" style="77" customWidth="1"/>
    <col min="1026" max="1280" width="9.140625" style="77"/>
    <col min="1281" max="1281" width="138.85546875" style="77" customWidth="1"/>
    <col min="1282" max="1536" width="9.140625" style="77"/>
    <col min="1537" max="1537" width="138.85546875" style="77" customWidth="1"/>
    <col min="1538" max="1792" width="9.140625" style="77"/>
    <col min="1793" max="1793" width="138.85546875" style="77" customWidth="1"/>
    <col min="1794" max="2048" width="9.140625" style="77"/>
    <col min="2049" max="2049" width="138.85546875" style="77" customWidth="1"/>
    <col min="2050" max="2304" width="9.140625" style="77"/>
    <col min="2305" max="2305" width="138.85546875" style="77" customWidth="1"/>
    <col min="2306" max="2560" width="9.140625" style="77"/>
    <col min="2561" max="2561" width="138.85546875" style="77" customWidth="1"/>
    <col min="2562" max="2816" width="9.140625" style="77"/>
    <col min="2817" max="2817" width="138.85546875" style="77" customWidth="1"/>
    <col min="2818" max="3072" width="9.140625" style="77"/>
    <col min="3073" max="3073" width="138.85546875" style="77" customWidth="1"/>
    <col min="3074" max="3328" width="9.140625" style="77"/>
    <col min="3329" max="3329" width="138.85546875" style="77" customWidth="1"/>
    <col min="3330" max="3584" width="9.140625" style="77"/>
    <col min="3585" max="3585" width="138.85546875" style="77" customWidth="1"/>
    <col min="3586" max="3840" width="9.140625" style="77"/>
    <col min="3841" max="3841" width="138.85546875" style="77" customWidth="1"/>
    <col min="3842" max="4096" width="9.140625" style="77"/>
    <col min="4097" max="4097" width="138.85546875" style="77" customWidth="1"/>
    <col min="4098" max="4352" width="9.140625" style="77"/>
    <col min="4353" max="4353" width="138.85546875" style="77" customWidth="1"/>
    <col min="4354" max="4608" width="9.140625" style="77"/>
    <col min="4609" max="4609" width="138.85546875" style="77" customWidth="1"/>
    <col min="4610" max="4864" width="9.140625" style="77"/>
    <col min="4865" max="4865" width="138.85546875" style="77" customWidth="1"/>
    <col min="4866" max="5120" width="9.140625" style="77"/>
    <col min="5121" max="5121" width="138.85546875" style="77" customWidth="1"/>
    <col min="5122" max="5376" width="9.140625" style="77"/>
    <col min="5377" max="5377" width="138.85546875" style="77" customWidth="1"/>
    <col min="5378" max="5632" width="9.140625" style="77"/>
    <col min="5633" max="5633" width="138.85546875" style="77" customWidth="1"/>
    <col min="5634" max="5888" width="9.140625" style="77"/>
    <col min="5889" max="5889" width="138.85546875" style="77" customWidth="1"/>
    <col min="5890" max="6144" width="9.140625" style="77"/>
    <col min="6145" max="6145" width="138.85546875" style="77" customWidth="1"/>
    <col min="6146" max="6400" width="9.140625" style="77"/>
    <col min="6401" max="6401" width="138.85546875" style="77" customWidth="1"/>
    <col min="6402" max="6656" width="9.140625" style="77"/>
    <col min="6657" max="6657" width="138.85546875" style="77" customWidth="1"/>
    <col min="6658" max="6912" width="9.140625" style="77"/>
    <col min="6913" max="6913" width="138.85546875" style="77" customWidth="1"/>
    <col min="6914" max="7168" width="9.140625" style="77"/>
    <col min="7169" max="7169" width="138.85546875" style="77" customWidth="1"/>
    <col min="7170" max="7424" width="9.140625" style="77"/>
    <col min="7425" max="7425" width="138.85546875" style="77" customWidth="1"/>
    <col min="7426" max="7680" width="9.140625" style="77"/>
    <col min="7681" max="7681" width="138.85546875" style="77" customWidth="1"/>
    <col min="7682" max="7936" width="9.140625" style="77"/>
    <col min="7937" max="7937" width="138.85546875" style="77" customWidth="1"/>
    <col min="7938" max="8192" width="9.140625" style="77"/>
    <col min="8193" max="8193" width="138.85546875" style="77" customWidth="1"/>
    <col min="8194" max="8448" width="9.140625" style="77"/>
    <col min="8449" max="8449" width="138.85546875" style="77" customWidth="1"/>
    <col min="8450" max="8704" width="9.140625" style="77"/>
    <col min="8705" max="8705" width="138.85546875" style="77" customWidth="1"/>
    <col min="8706" max="8960" width="9.140625" style="77"/>
    <col min="8961" max="8961" width="138.85546875" style="77" customWidth="1"/>
    <col min="8962" max="9216" width="9.140625" style="77"/>
    <col min="9217" max="9217" width="138.85546875" style="77" customWidth="1"/>
    <col min="9218" max="9472" width="9.140625" style="77"/>
    <col min="9473" max="9473" width="138.85546875" style="77" customWidth="1"/>
    <col min="9474" max="9728" width="9.140625" style="77"/>
    <col min="9729" max="9729" width="138.85546875" style="77" customWidth="1"/>
    <col min="9730" max="9984" width="9.140625" style="77"/>
    <col min="9985" max="9985" width="138.85546875" style="77" customWidth="1"/>
    <col min="9986" max="10240" width="9.140625" style="77"/>
    <col min="10241" max="10241" width="138.85546875" style="77" customWidth="1"/>
    <col min="10242" max="10496" width="9.140625" style="77"/>
    <col min="10497" max="10497" width="138.85546875" style="77" customWidth="1"/>
    <col min="10498" max="10752" width="9.140625" style="77"/>
    <col min="10753" max="10753" width="138.85546875" style="77" customWidth="1"/>
    <col min="10754" max="11008" width="9.140625" style="77"/>
    <col min="11009" max="11009" width="138.85546875" style="77" customWidth="1"/>
    <col min="11010" max="11264" width="9.140625" style="77"/>
    <col min="11265" max="11265" width="138.85546875" style="77" customWidth="1"/>
    <col min="11266" max="11520" width="9.140625" style="77"/>
    <col min="11521" max="11521" width="138.85546875" style="77" customWidth="1"/>
    <col min="11522" max="11776" width="9.140625" style="77"/>
    <col min="11777" max="11777" width="138.85546875" style="77" customWidth="1"/>
    <col min="11778" max="12032" width="9.140625" style="77"/>
    <col min="12033" max="12033" width="138.85546875" style="77" customWidth="1"/>
    <col min="12034" max="12288" width="9.140625" style="77"/>
    <col min="12289" max="12289" width="138.85546875" style="77" customWidth="1"/>
    <col min="12290" max="12544" width="9.140625" style="77"/>
    <col min="12545" max="12545" width="138.85546875" style="77" customWidth="1"/>
    <col min="12546" max="12800" width="9.140625" style="77"/>
    <col min="12801" max="12801" width="138.85546875" style="77" customWidth="1"/>
    <col min="12802" max="13056" width="9.140625" style="77"/>
    <col min="13057" max="13057" width="138.85546875" style="77" customWidth="1"/>
    <col min="13058" max="13312" width="9.140625" style="77"/>
    <col min="13313" max="13313" width="138.85546875" style="77" customWidth="1"/>
    <col min="13314" max="13568" width="9.140625" style="77"/>
    <col min="13569" max="13569" width="138.85546875" style="77" customWidth="1"/>
    <col min="13570" max="13824" width="9.140625" style="77"/>
    <col min="13825" max="13825" width="138.85546875" style="77" customWidth="1"/>
    <col min="13826" max="14080" width="9.140625" style="77"/>
    <col min="14081" max="14081" width="138.85546875" style="77" customWidth="1"/>
    <col min="14082" max="14336" width="9.140625" style="77"/>
    <col min="14337" max="14337" width="138.85546875" style="77" customWidth="1"/>
    <col min="14338" max="14592" width="9.140625" style="77"/>
    <col min="14593" max="14593" width="138.85546875" style="77" customWidth="1"/>
    <col min="14594" max="14848" width="9.140625" style="77"/>
    <col min="14849" max="14849" width="138.85546875" style="77" customWidth="1"/>
    <col min="14850" max="15104" width="9.140625" style="77"/>
    <col min="15105" max="15105" width="138.85546875" style="77" customWidth="1"/>
    <col min="15106" max="15360" width="9.140625" style="77"/>
    <col min="15361" max="15361" width="138.85546875" style="77" customWidth="1"/>
    <col min="15362" max="15616" width="9.140625" style="77"/>
    <col min="15617" max="15617" width="138.85546875" style="77" customWidth="1"/>
    <col min="15618" max="15872" width="9.140625" style="77"/>
    <col min="15873" max="15873" width="138.85546875" style="77" customWidth="1"/>
    <col min="15874" max="16128" width="9.140625" style="77"/>
    <col min="16129" max="16129" width="138.85546875" style="77" customWidth="1"/>
    <col min="16130" max="16384" width="9.140625" style="77"/>
  </cols>
  <sheetData>
    <row r="7" spans="1:1">
      <c r="A7" s="76" t="s">
        <v>135</v>
      </c>
    </row>
    <row r="8" spans="1:1" ht="10.5" customHeight="1">
      <c r="A8" s="76"/>
    </row>
    <row r="9" spans="1:1">
      <c r="A9" s="76" t="s">
        <v>136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4.9989318521683403E-2"/>
  </sheetPr>
  <dimension ref="A1:Q42"/>
  <sheetViews>
    <sheetView workbookViewId="0">
      <selection activeCell="K6" sqref="K6"/>
    </sheetView>
  </sheetViews>
  <sheetFormatPr defaultRowHeight="12.75"/>
  <cols>
    <col min="2" max="2" width="36.42578125" customWidth="1"/>
    <col min="3" max="3" width="9.28515625" bestFit="1" customWidth="1"/>
    <col min="4" max="4" width="12.7109375" bestFit="1" customWidth="1"/>
    <col min="6" max="6" width="15" bestFit="1" customWidth="1"/>
    <col min="8" max="8" width="12.42578125" bestFit="1" customWidth="1"/>
    <col min="10" max="10" width="12.42578125" bestFit="1" customWidth="1"/>
    <col min="12" max="13" width="3.42578125" bestFit="1" customWidth="1"/>
    <col min="14" max="14" width="3.28515625" bestFit="1" customWidth="1"/>
    <col min="15" max="17" width="12.42578125" bestFit="1" customWidth="1"/>
  </cols>
  <sheetData>
    <row r="1" spans="1:17" s="22" customFormat="1" ht="23.25">
      <c r="A1" s="21" t="s">
        <v>134</v>
      </c>
    </row>
    <row r="2" spans="1:17" s="22" customFormat="1" ht="23.25">
      <c r="A2" s="21" t="s">
        <v>17</v>
      </c>
    </row>
    <row r="3" spans="1:17" ht="4.5" customHeight="1"/>
    <row r="4" spans="1:17" s="71" customFormat="1" ht="50.25" customHeight="1">
      <c r="A4" s="69" t="s">
        <v>3</v>
      </c>
      <c r="B4" s="70" t="s">
        <v>1</v>
      </c>
      <c r="C4" s="80" t="s">
        <v>4</v>
      </c>
      <c r="D4" s="81"/>
      <c r="E4" s="82" t="s">
        <v>93</v>
      </c>
      <c r="F4" s="83"/>
      <c r="G4" s="84" t="s">
        <v>94</v>
      </c>
      <c r="H4" s="85"/>
      <c r="I4" s="80" t="s">
        <v>96</v>
      </c>
      <c r="J4" s="81"/>
    </row>
    <row r="5" spans="1:17" s="71" customFormat="1" ht="19.5" customHeight="1">
      <c r="A5" s="72"/>
      <c r="B5" s="73"/>
      <c r="C5" s="3" t="s">
        <v>5</v>
      </c>
      <c r="D5" s="4" t="s">
        <v>6</v>
      </c>
      <c r="E5" s="3" t="s">
        <v>5</v>
      </c>
      <c r="F5" s="4" t="s">
        <v>6</v>
      </c>
      <c r="G5" s="3" t="s">
        <v>5</v>
      </c>
      <c r="H5" s="4" t="s">
        <v>6</v>
      </c>
      <c r="I5" s="3" t="s">
        <v>5</v>
      </c>
      <c r="J5" s="4" t="s">
        <v>6</v>
      </c>
      <c r="L5" s="71" t="s">
        <v>7</v>
      </c>
      <c r="M5" s="71" t="s">
        <v>8</v>
      </c>
      <c r="N5" s="71" t="s">
        <v>9</v>
      </c>
      <c r="O5" s="71" t="s">
        <v>10</v>
      </c>
      <c r="P5" s="71" t="s">
        <v>11</v>
      </c>
      <c r="Q5" s="71" t="s">
        <v>12</v>
      </c>
    </row>
    <row r="6" spans="1:17" s="2" customFormat="1" ht="93" customHeight="1">
      <c r="A6" s="1">
        <v>1</v>
      </c>
      <c r="B6" s="25" t="s">
        <v>21</v>
      </c>
      <c r="C6" s="10">
        <f>E6+I6</f>
        <v>12</v>
      </c>
      <c r="D6" s="10">
        <f>F6+H6+J6</f>
        <v>104700000</v>
      </c>
      <c r="E6" s="8">
        <v>12</v>
      </c>
      <c r="F6" s="9">
        <f>SUM('จังหวัดสุพรรณบุรีเสนอ อกนจ.'!E5:E16)</f>
        <v>104700000</v>
      </c>
      <c r="G6" s="8">
        <f t="shared" ref="G6:G11" si="0">M6</f>
        <v>0</v>
      </c>
      <c r="H6" s="9">
        <f t="shared" ref="H6:H11" si="1">P6</f>
        <v>0</v>
      </c>
      <c r="I6" s="8">
        <f t="shared" ref="I6:I11" si="2">N6</f>
        <v>0</v>
      </c>
      <c r="J6" s="9">
        <f t="shared" ref="J6:J11" si="3">Q6</f>
        <v>0</v>
      </c>
      <c r="L6" s="8">
        <f>COUNTIF('จังหวัดสุพรรณบุรีเสนอ อกนจ.'!E5:E16,$E14)</f>
        <v>0</v>
      </c>
      <c r="M6" s="8">
        <f>COUNTIF('จังหวัดสุพรรณบุรีเสนอ อกนจ.'!F5:F16,$E14)</f>
        <v>0</v>
      </c>
      <c r="N6" s="8">
        <f>COUNTIF('จังหวัดสุพรรณบุรีเสนอ อกนจ.'!G5:G16,$E14)</f>
        <v>0</v>
      </c>
      <c r="O6" s="9">
        <f>SUMIF('จังหวัดสุพรรณบุรีเสนอ อกนจ.'!E5:E16,$E14,'จังหวัดสุพรรณบุรีเสนอ อกนจ.'!$D5:$D16)</f>
        <v>0</v>
      </c>
      <c r="P6" s="9">
        <f>SUMIF('จังหวัดสุพรรณบุรีเสนอ อกนจ.'!F5:F16,$E14,'จังหวัดสุพรรณบุรีเสนอ อกนจ.'!$D5:$D16)</f>
        <v>0</v>
      </c>
      <c r="Q6" s="9">
        <f>SUMIF('จังหวัดสุพรรณบุรีเสนอ อกนจ.'!G5:G16,$E14,'จังหวัดสุพรรณบุรีเสนอ อกนจ.'!$D5:$D16)</f>
        <v>0</v>
      </c>
    </row>
    <row r="7" spans="1:17" s="2" customFormat="1" ht="66.75" customHeight="1">
      <c r="A7" s="10">
        <v>2</v>
      </c>
      <c r="B7" s="5" t="s">
        <v>22</v>
      </c>
      <c r="C7" s="10">
        <f>E7+I7</f>
        <v>8</v>
      </c>
      <c r="D7" s="10">
        <f t="shared" ref="D7:D11" si="4">F7+H7+J7</f>
        <v>55400000</v>
      </c>
      <c r="E7" s="8">
        <v>8</v>
      </c>
      <c r="F7" s="9">
        <f>SUM('จังหวัดสุพรรณบุรีเสนอ อกนจ.'!E17:E24)</f>
        <v>55400000</v>
      </c>
      <c r="G7" s="8">
        <f t="shared" si="0"/>
        <v>0</v>
      </c>
      <c r="H7" s="9">
        <f t="shared" si="1"/>
        <v>0</v>
      </c>
      <c r="I7" s="8">
        <f t="shared" si="2"/>
        <v>0</v>
      </c>
      <c r="J7" s="9">
        <f t="shared" si="3"/>
        <v>0</v>
      </c>
      <c r="L7" s="8">
        <f>COUNTIF('จังหวัดสุพรรณบุรีเสนอ อกนจ.'!E17:E24,$E14)</f>
        <v>0</v>
      </c>
      <c r="M7" s="8">
        <f>COUNTIF('จังหวัดสุพรรณบุรีเสนอ อกนจ.'!F17:F24,$E14)</f>
        <v>0</v>
      </c>
      <c r="N7" s="8">
        <f>COUNTIF('จังหวัดสุพรรณบุรีเสนอ อกนจ.'!G17:G24,$E14)</f>
        <v>0</v>
      </c>
      <c r="O7" s="9">
        <f>SUMIF('จังหวัดสุพรรณบุรีเสนอ อกนจ.'!E17:E24,$E14,'จังหวัดสุพรรณบุรีเสนอ อกนจ.'!$D17:$D24)</f>
        <v>0</v>
      </c>
      <c r="P7" s="9">
        <f>SUMIF('จังหวัดสุพรรณบุรีเสนอ อกนจ.'!F17:F24,$E14,'จังหวัดสุพรรณบุรีเสนอ อกนจ.'!$D17:$D24)</f>
        <v>0</v>
      </c>
      <c r="Q7" s="9">
        <f>SUMIF('จังหวัดสุพรรณบุรีเสนอ อกนจ.'!G17:G24,$E14,'จังหวัดสุพรรณบุรีเสนอ อกนจ.'!$D17:$D24)</f>
        <v>0</v>
      </c>
    </row>
    <row r="8" spans="1:17" s="2" customFormat="1" ht="45" customHeight="1">
      <c r="A8" s="10">
        <v>3</v>
      </c>
      <c r="B8" s="5" t="s">
        <v>23</v>
      </c>
      <c r="C8" s="10">
        <f t="shared" ref="C8:C11" si="5">E8+I8</f>
        <v>13</v>
      </c>
      <c r="D8" s="10">
        <f t="shared" si="4"/>
        <v>75350000</v>
      </c>
      <c r="E8" s="8">
        <v>6</v>
      </c>
      <c r="F8" s="9">
        <f>SUM('จังหวัดสุพรรณบุรีเสนอ อกนจ.'!E25:E37)</f>
        <v>27350000</v>
      </c>
      <c r="G8" s="8">
        <f t="shared" si="0"/>
        <v>0</v>
      </c>
      <c r="H8" s="9">
        <f t="shared" si="1"/>
        <v>0</v>
      </c>
      <c r="I8" s="8">
        <f t="shared" si="2"/>
        <v>7</v>
      </c>
      <c r="J8" s="9">
        <f t="shared" si="3"/>
        <v>48000000</v>
      </c>
      <c r="L8" s="8">
        <f>COUNTIF('จังหวัดสุพรรณบุรีเสนอ อกนจ.'!E25:E44,$E14)</f>
        <v>0</v>
      </c>
      <c r="M8" s="8">
        <f>COUNTIF('จังหวัดสุพรรณบุรีเสนอ อกนจ.'!F25:F44,$E14)</f>
        <v>0</v>
      </c>
      <c r="N8" s="8">
        <f>COUNTIF('จังหวัดสุพรรณบุรีเสนอ อกนจ.'!G25:G37,$E14)</f>
        <v>7</v>
      </c>
      <c r="O8" s="9">
        <f>SUMIF('จังหวัดสุพรรณบุรีเสนอ อกนจ.'!E25:E37,$E14,'จังหวัดสุพรรณบุรีเสนอ อกนจ.'!$D25:$D37)</f>
        <v>0</v>
      </c>
      <c r="P8" s="9">
        <f>SUMIF('จังหวัดสุพรรณบุรีเสนอ อกนจ.'!F25:F37,$E14,'จังหวัดสุพรรณบุรีเสนอ อกนจ.'!$D25:$D37)</f>
        <v>0</v>
      </c>
      <c r="Q8" s="9">
        <f>SUMIF('จังหวัดสุพรรณบุรีเสนอ อกนจ.'!G25:G37,$E14,'จังหวัดสุพรรณบุรีเสนอ อกนจ.'!$D25:$D37)</f>
        <v>48000000</v>
      </c>
    </row>
    <row r="9" spans="1:17" s="2" customFormat="1" ht="68.25" customHeight="1">
      <c r="A9" s="10">
        <v>4</v>
      </c>
      <c r="B9" s="5" t="s">
        <v>24</v>
      </c>
      <c r="C9" s="10">
        <f t="shared" si="5"/>
        <v>1</v>
      </c>
      <c r="D9" s="10">
        <f t="shared" si="4"/>
        <v>15000000</v>
      </c>
      <c r="E9" s="8">
        <f t="shared" ref="E9:E11" si="6">L9</f>
        <v>0</v>
      </c>
      <c r="F9" s="9">
        <f>SUM('จังหวัดสุพรรณบุรีเสนอ อกนจ.'!E38)</f>
        <v>0</v>
      </c>
      <c r="G9" s="8">
        <f t="shared" si="0"/>
        <v>0</v>
      </c>
      <c r="H9" s="9">
        <f t="shared" si="1"/>
        <v>0</v>
      </c>
      <c r="I9" s="8">
        <f t="shared" si="2"/>
        <v>1</v>
      </c>
      <c r="J9" s="9">
        <f t="shared" si="3"/>
        <v>15000000</v>
      </c>
      <c r="L9" s="8"/>
      <c r="M9" s="8"/>
      <c r="N9" s="8">
        <f>COUNTIF('จังหวัดสุพรรณบุรีเสนอ อกนจ.'!G38:G38,$E14)</f>
        <v>1</v>
      </c>
      <c r="O9" s="9">
        <f>SUMIF('จังหวัดสุพรรณบุรีเสนอ อกนจ.'!E26:E38,$E15,'จังหวัดสุพรรณบุรีเสนอ อกนจ.'!$D26:$D38)</f>
        <v>0</v>
      </c>
      <c r="P9" s="9">
        <f>SUMIF('จังหวัดสุพรรณบุรีเสนอ อกนจ.'!F26:F38,$E15,'จังหวัดสุพรรณบุรีเสนอ อกนจ.'!$D26:$D38)</f>
        <v>0</v>
      </c>
      <c r="Q9" s="9">
        <f>SUMIF('จังหวัดสุพรรณบุรีเสนอ อกนจ.'!G38:G38,$E14,'จังหวัดสุพรรณบุรีเสนอ อกนจ.'!$D38:$D38)</f>
        <v>15000000</v>
      </c>
    </row>
    <row r="10" spans="1:17" s="2" customFormat="1" ht="69" customHeight="1">
      <c r="A10" s="10">
        <v>5</v>
      </c>
      <c r="B10" s="5" t="s">
        <v>25</v>
      </c>
      <c r="C10" s="10">
        <f t="shared" si="5"/>
        <v>0</v>
      </c>
      <c r="D10" s="10">
        <f t="shared" si="4"/>
        <v>0</v>
      </c>
      <c r="E10" s="8">
        <f t="shared" si="6"/>
        <v>0</v>
      </c>
      <c r="F10" s="9">
        <f t="shared" ref="F10" si="7">O10</f>
        <v>0</v>
      </c>
      <c r="G10" s="8">
        <f t="shared" si="0"/>
        <v>0</v>
      </c>
      <c r="H10" s="9">
        <f t="shared" si="1"/>
        <v>0</v>
      </c>
      <c r="I10" s="8">
        <f t="shared" si="2"/>
        <v>0</v>
      </c>
      <c r="J10" s="9">
        <f t="shared" si="3"/>
        <v>0</v>
      </c>
      <c r="L10" s="8"/>
      <c r="M10" s="8"/>
      <c r="N10" s="8">
        <f>COUNTIF('จังหวัดสุพรรณบุรีเสนอ อกนจ.'!G27:G39,$E16)</f>
        <v>0</v>
      </c>
      <c r="O10" s="9">
        <f>SUMIF('จังหวัดสุพรรณบุรีเสนอ อกนจ.'!E27:E39,$E16,'จังหวัดสุพรรณบุรีเสนอ อกนจ.'!$D27:$D39)</f>
        <v>0</v>
      </c>
      <c r="P10" s="9">
        <f>SUMIF('จังหวัดสุพรรณบุรีเสนอ อกนจ.'!F27:F39,$E16,'จังหวัดสุพรรณบุรีเสนอ อกนจ.'!$D27:$D39)</f>
        <v>0</v>
      </c>
      <c r="Q10" s="9">
        <f>SUMIF('จังหวัดสุพรรณบุรีเสนอ อกนจ.'!G27:G39,$E16,'จังหวัดสุพรรณบุรีเสนอ อกนจ.'!$D27:$D39)</f>
        <v>0</v>
      </c>
    </row>
    <row r="11" spans="1:17" s="2" customFormat="1" ht="47.25" customHeight="1">
      <c r="A11" s="10">
        <v>6</v>
      </c>
      <c r="B11" s="5" t="s">
        <v>26</v>
      </c>
      <c r="C11" s="10">
        <f t="shared" si="5"/>
        <v>4</v>
      </c>
      <c r="D11" s="10">
        <f t="shared" si="4"/>
        <v>14157300</v>
      </c>
      <c r="E11" s="8">
        <f t="shared" si="6"/>
        <v>0</v>
      </c>
      <c r="F11" s="9">
        <f>SUM('จังหวัดสุพรรณบุรีเสนอ อกนจ.'!E39:E42)</f>
        <v>0</v>
      </c>
      <c r="G11" s="8">
        <f t="shared" si="0"/>
        <v>0</v>
      </c>
      <c r="H11" s="9">
        <f t="shared" si="1"/>
        <v>0</v>
      </c>
      <c r="I11" s="8">
        <f t="shared" si="2"/>
        <v>4</v>
      </c>
      <c r="J11" s="9">
        <f t="shared" si="3"/>
        <v>14157300</v>
      </c>
      <c r="L11" s="8">
        <f>COUNTIF('จังหวัดสุพรรณบุรีเสนอ อกนจ.'!E40:E42,$E14)</f>
        <v>0</v>
      </c>
      <c r="M11" s="8">
        <f>COUNTIF('จังหวัดสุพรรณบุรีเสนอ อกนจ.'!F40:F42,$E14)</f>
        <v>0</v>
      </c>
      <c r="N11" s="8">
        <f>COUNTIF('จังหวัดสุพรรณบุรีเสนอ อกนจ.'!G39:G42,$E14)</f>
        <v>4</v>
      </c>
      <c r="O11" s="9">
        <f>SUMIF('จังหวัดสุพรรณบุรีเสนอ อกนจ.'!E28:E40,$E17,'จังหวัดสุพรรณบุรีเสนอ อกนจ.'!$D28:$D40)</f>
        <v>0</v>
      </c>
      <c r="P11" s="9">
        <f>SUMIF('จังหวัดสุพรรณบุรีเสนอ อกนจ.'!F28:F40,$E17,'จังหวัดสุพรรณบุรีเสนอ อกนจ.'!$D28:$D40)</f>
        <v>0</v>
      </c>
      <c r="Q11" s="9">
        <f>SUMIF('จังหวัดสุพรรณบุรีเสนอ อกนจ.'!G39:G42,$E14,'จังหวัดสุพรรณบุรีเสนอ อกนจ.'!$D39:$D42)</f>
        <v>14157300</v>
      </c>
    </row>
    <row r="12" spans="1:17" s="2" customFormat="1" ht="47.25" customHeight="1">
      <c r="A12" s="19"/>
      <c r="B12" s="20" t="s">
        <v>15</v>
      </c>
      <c r="C12" s="23"/>
      <c r="D12" s="24">
        <v>10000000</v>
      </c>
      <c r="E12" s="74"/>
      <c r="F12" s="9">
        <v>10000000</v>
      </c>
      <c r="G12" s="8"/>
      <c r="H12" s="9"/>
      <c r="I12" s="8"/>
      <c r="J12" s="9"/>
      <c r="L12" s="8"/>
      <c r="M12" s="8"/>
      <c r="N12" s="8"/>
      <c r="O12" s="9">
        <v>10000000</v>
      </c>
      <c r="P12" s="9"/>
      <c r="Q12" s="9"/>
    </row>
    <row r="13" spans="1:17" s="71" customFormat="1" ht="21" customHeight="1">
      <c r="A13" s="78" t="s">
        <v>13</v>
      </c>
      <c r="B13" s="79"/>
      <c r="C13" s="11">
        <f>SUM(C6:C12)</f>
        <v>38</v>
      </c>
      <c r="D13" s="11">
        <f>SUM(D6:D12)</f>
        <v>274607300</v>
      </c>
      <c r="E13" s="6">
        <f t="shared" ref="E13:J13" si="8">SUM(E6:E12)</f>
        <v>26</v>
      </c>
      <c r="F13" s="7">
        <f t="shared" si="8"/>
        <v>197450000</v>
      </c>
      <c r="G13" s="6">
        <f t="shared" si="8"/>
        <v>0</v>
      </c>
      <c r="H13" s="6">
        <f t="shared" si="8"/>
        <v>0</v>
      </c>
      <c r="I13" s="6">
        <f t="shared" si="8"/>
        <v>12</v>
      </c>
      <c r="J13" s="7">
        <f t="shared" si="8"/>
        <v>77157300</v>
      </c>
      <c r="L13" s="11">
        <f t="shared" ref="L13:Q13" si="9">SUM(L6:L12)</f>
        <v>0</v>
      </c>
      <c r="M13" s="11">
        <f t="shared" si="9"/>
        <v>0</v>
      </c>
      <c r="N13" s="11">
        <f t="shared" si="9"/>
        <v>12</v>
      </c>
      <c r="O13" s="11">
        <f t="shared" si="9"/>
        <v>10000000</v>
      </c>
      <c r="P13" s="11">
        <f t="shared" si="9"/>
        <v>0</v>
      </c>
      <c r="Q13" s="11">
        <f t="shared" si="9"/>
        <v>77157300</v>
      </c>
    </row>
    <row r="14" spans="1:17" s="2" customFormat="1" ht="23.25">
      <c r="B14" s="12"/>
      <c r="C14" s="13"/>
      <c r="D14" s="14"/>
      <c r="E14" s="15" t="s">
        <v>2</v>
      </c>
      <c r="F14" s="16"/>
    </row>
    <row r="15" spans="1:17" hidden="1">
      <c r="F15" s="26">
        <f>F17-F13</f>
        <v>-25450000</v>
      </c>
      <c r="O15" s="17">
        <f>SUM(O13:Q13)</f>
        <v>87157300</v>
      </c>
    </row>
    <row r="16" spans="1:17" hidden="1"/>
    <row r="17" spans="3:10" hidden="1">
      <c r="C17" s="17">
        <f>E13+G13+I13</f>
        <v>38</v>
      </c>
      <c r="D17" s="17">
        <f>F13+H13+J13</f>
        <v>274607300</v>
      </c>
      <c r="F17" s="27">
        <v>172000000</v>
      </c>
    </row>
    <row r="18" spans="3:10" hidden="1"/>
    <row r="19" spans="3:10" hidden="1"/>
    <row r="20" spans="3:10" hidden="1">
      <c r="C20" s="17">
        <f>C13</f>
        <v>38</v>
      </c>
      <c r="D20" s="18">
        <f>D13/1000000</f>
        <v>274.60730000000001</v>
      </c>
      <c r="E20" s="17">
        <f>E13</f>
        <v>26</v>
      </c>
      <c r="F20" s="18">
        <f>F13/1000000</f>
        <v>197.45</v>
      </c>
      <c r="G20" s="17">
        <f>G13</f>
        <v>0</v>
      </c>
      <c r="H20" s="18">
        <f>H13/1000000</f>
        <v>0</v>
      </c>
      <c r="I20" s="17">
        <f>I13</f>
        <v>12</v>
      </c>
      <c r="J20" s="18">
        <f>J13/1000000</f>
        <v>77.157300000000006</v>
      </c>
    </row>
    <row r="21" spans="3:10" hidden="1"/>
    <row r="22" spans="3:10" hidden="1"/>
    <row r="23" spans="3:10" hidden="1"/>
    <row r="24" spans="3:10" hidden="1"/>
    <row r="25" spans="3:10" hidden="1"/>
    <row r="26" spans="3:10" hidden="1"/>
    <row r="27" spans="3:10" hidden="1"/>
    <row r="28" spans="3:10" hidden="1"/>
    <row r="29" spans="3:10" hidden="1"/>
    <row r="30" spans="3:10" hidden="1"/>
    <row r="31" spans="3:10" hidden="1"/>
    <row r="32" spans="3:10" hidden="1"/>
    <row r="33" spans="5:6" hidden="1"/>
    <row r="34" spans="5:6" hidden="1"/>
    <row r="35" spans="5:6" hidden="1"/>
    <row r="36" spans="5:6" hidden="1"/>
    <row r="37" spans="5:6" hidden="1"/>
    <row r="38" spans="5:6" hidden="1"/>
    <row r="42" spans="5:6">
      <c r="E42" s="17"/>
      <c r="F42" s="17"/>
    </row>
  </sheetData>
  <mergeCells count="5">
    <mergeCell ref="A13:B13"/>
    <mergeCell ref="I4:J4"/>
    <mergeCell ref="C4:D4"/>
    <mergeCell ref="E4:F4"/>
    <mergeCell ref="G4:H4"/>
  </mergeCells>
  <phoneticPr fontId="2" type="noConversion"/>
  <pageMargins left="0.47244094488188981" right="0.51181102362204722" top="0.35433070866141736" bottom="0.35433070866141736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O48"/>
  <sheetViews>
    <sheetView tabSelected="1" topLeftCell="A37" workbookViewId="0">
      <selection activeCell="H21" sqref="H21"/>
    </sheetView>
  </sheetViews>
  <sheetFormatPr defaultRowHeight="11.25"/>
  <cols>
    <col min="1" max="1" width="5.85546875" style="29" customWidth="1"/>
    <col min="2" max="2" width="22.28515625" style="29" customWidth="1"/>
    <col min="3" max="3" width="31.5703125" style="29" customWidth="1"/>
    <col min="4" max="4" width="14" style="30" bestFit="1" customWidth="1"/>
    <col min="5" max="5" width="13.7109375" style="30" customWidth="1"/>
    <col min="6" max="6" width="11" style="30" customWidth="1"/>
    <col min="7" max="7" width="12.5703125" style="38" customWidth="1"/>
    <col min="8" max="8" width="31.42578125" style="30" customWidth="1"/>
    <col min="9" max="9" width="10.28515625" style="31" customWidth="1"/>
    <col min="10" max="16384" width="9.140625" style="29"/>
  </cols>
  <sheetData>
    <row r="1" spans="1:9">
      <c r="A1" s="28" t="s">
        <v>50</v>
      </c>
    </row>
    <row r="2" spans="1:9">
      <c r="A2" s="28" t="s">
        <v>0</v>
      </c>
    </row>
    <row r="3" spans="1:9">
      <c r="A3" s="28"/>
    </row>
    <row r="4" spans="1:9" s="36" customFormat="1" ht="52.5" customHeight="1">
      <c r="A4" s="35" t="s">
        <v>16</v>
      </c>
      <c r="B4" s="35" t="s">
        <v>1</v>
      </c>
      <c r="C4" s="35" t="s">
        <v>99</v>
      </c>
      <c r="D4" s="34" t="s">
        <v>33</v>
      </c>
      <c r="E4" s="34" t="s">
        <v>98</v>
      </c>
      <c r="F4" s="34" t="s">
        <v>97</v>
      </c>
      <c r="G4" s="34" t="s">
        <v>96</v>
      </c>
      <c r="H4" s="34" t="s">
        <v>51</v>
      </c>
      <c r="I4" s="34" t="s">
        <v>52</v>
      </c>
    </row>
    <row r="5" spans="1:9" s="45" customFormat="1" ht="90" customHeight="1">
      <c r="A5" s="39">
        <v>1</v>
      </c>
      <c r="B5" s="40" t="s">
        <v>18</v>
      </c>
      <c r="C5" s="41" t="s">
        <v>27</v>
      </c>
      <c r="D5" s="42">
        <v>10000000</v>
      </c>
      <c r="E5" s="42">
        <v>10000000</v>
      </c>
      <c r="F5" s="43"/>
      <c r="G5" s="39"/>
      <c r="H5" s="40" t="s">
        <v>101</v>
      </c>
      <c r="I5" s="44">
        <v>1</v>
      </c>
    </row>
    <row r="6" spans="1:9" s="45" customFormat="1" ht="57" customHeight="1">
      <c r="A6" s="46">
        <v>2</v>
      </c>
      <c r="B6" s="47"/>
      <c r="C6" s="47" t="s">
        <v>58</v>
      </c>
      <c r="D6" s="48">
        <v>15000000</v>
      </c>
      <c r="E6" s="48">
        <v>15000000</v>
      </c>
      <c r="F6" s="52"/>
      <c r="G6" s="46"/>
      <c r="H6" s="47" t="s">
        <v>102</v>
      </c>
      <c r="I6" s="51">
        <v>7</v>
      </c>
    </row>
    <row r="7" spans="1:9" s="45" customFormat="1" ht="58.5" customHeight="1">
      <c r="A7" s="46">
        <v>3</v>
      </c>
      <c r="B7" s="47"/>
      <c r="C7" s="47" t="s">
        <v>59</v>
      </c>
      <c r="D7" s="48">
        <v>6040000</v>
      </c>
      <c r="E7" s="48">
        <v>6040000</v>
      </c>
      <c r="F7" s="52"/>
      <c r="G7" s="46"/>
      <c r="H7" s="47" t="s">
        <v>103</v>
      </c>
      <c r="I7" s="51">
        <v>11</v>
      </c>
    </row>
    <row r="8" spans="1:9" s="45" customFormat="1" ht="48" customHeight="1">
      <c r="A8" s="46">
        <v>4</v>
      </c>
      <c r="B8" s="47"/>
      <c r="C8" s="47" t="s">
        <v>60</v>
      </c>
      <c r="D8" s="48">
        <v>8960000</v>
      </c>
      <c r="E8" s="48">
        <v>8960000</v>
      </c>
      <c r="F8" s="52"/>
      <c r="G8" s="46"/>
      <c r="H8" s="47" t="s">
        <v>104</v>
      </c>
      <c r="I8" s="51">
        <v>12</v>
      </c>
    </row>
    <row r="9" spans="1:9" s="45" customFormat="1" ht="91.5" customHeight="1">
      <c r="A9" s="46">
        <v>5</v>
      </c>
      <c r="B9" s="47"/>
      <c r="C9" s="47" t="s">
        <v>54</v>
      </c>
      <c r="D9" s="48">
        <v>15000000</v>
      </c>
      <c r="E9" s="48">
        <v>15000000</v>
      </c>
      <c r="F9" s="49"/>
      <c r="G9" s="50"/>
      <c r="H9" s="47" t="s">
        <v>105</v>
      </c>
      <c r="I9" s="51">
        <v>15</v>
      </c>
    </row>
    <row r="10" spans="1:9" s="45" customFormat="1" ht="59.25" customHeight="1">
      <c r="A10" s="46">
        <v>6</v>
      </c>
      <c r="B10" s="47"/>
      <c r="C10" s="47" t="s">
        <v>28</v>
      </c>
      <c r="D10" s="48">
        <v>30000000</v>
      </c>
      <c r="E10" s="48">
        <v>30000000</v>
      </c>
      <c r="F10" s="52"/>
      <c r="G10" s="46"/>
      <c r="H10" s="47" t="s">
        <v>106</v>
      </c>
      <c r="I10" s="51">
        <v>16</v>
      </c>
    </row>
    <row r="11" spans="1:9" s="45" customFormat="1" ht="90.75" customHeight="1">
      <c r="A11" s="46">
        <v>7</v>
      </c>
      <c r="B11" s="47"/>
      <c r="C11" s="47" t="s">
        <v>36</v>
      </c>
      <c r="D11" s="48">
        <v>1000000</v>
      </c>
      <c r="E11" s="48">
        <v>1000000</v>
      </c>
      <c r="F11" s="49"/>
      <c r="G11" s="53"/>
      <c r="H11" s="47" t="s">
        <v>107</v>
      </c>
      <c r="I11" s="51" t="s">
        <v>61</v>
      </c>
    </row>
    <row r="12" spans="1:9" s="45" customFormat="1" ht="126.75" customHeight="1">
      <c r="A12" s="46">
        <v>8</v>
      </c>
      <c r="B12" s="47" t="s">
        <v>34</v>
      </c>
      <c r="C12" s="47" t="s">
        <v>32</v>
      </c>
      <c r="D12" s="48">
        <v>3900000</v>
      </c>
      <c r="E12" s="48">
        <v>3900000</v>
      </c>
      <c r="F12" s="49"/>
      <c r="G12" s="46"/>
      <c r="H12" s="47" t="s">
        <v>108</v>
      </c>
      <c r="I12" s="51" t="s">
        <v>62</v>
      </c>
    </row>
    <row r="13" spans="1:9" s="45" customFormat="1" ht="68.25" customHeight="1">
      <c r="A13" s="46">
        <v>9</v>
      </c>
      <c r="B13" s="47" t="s">
        <v>34</v>
      </c>
      <c r="C13" s="47" t="s">
        <v>30</v>
      </c>
      <c r="D13" s="48">
        <v>7000000</v>
      </c>
      <c r="E13" s="48">
        <v>7000000</v>
      </c>
      <c r="F13" s="49"/>
      <c r="G13" s="46"/>
      <c r="H13" s="47" t="s">
        <v>109</v>
      </c>
      <c r="I13" s="51" t="s">
        <v>63</v>
      </c>
    </row>
    <row r="14" spans="1:9" s="45" customFormat="1" ht="68.25" customHeight="1">
      <c r="A14" s="46">
        <v>10</v>
      </c>
      <c r="B14" s="47" t="s">
        <v>34</v>
      </c>
      <c r="C14" s="47" t="s">
        <v>31</v>
      </c>
      <c r="D14" s="48">
        <v>5000000</v>
      </c>
      <c r="E14" s="48">
        <v>5000000</v>
      </c>
      <c r="F14" s="49"/>
      <c r="G14" s="46"/>
      <c r="H14" s="47" t="s">
        <v>110</v>
      </c>
      <c r="I14" s="51" t="s">
        <v>64</v>
      </c>
    </row>
    <row r="15" spans="1:9" s="45" customFormat="1" ht="82.5" customHeight="1">
      <c r="A15" s="46">
        <v>11</v>
      </c>
      <c r="B15" s="47" t="s">
        <v>34</v>
      </c>
      <c r="C15" s="47" t="s">
        <v>55</v>
      </c>
      <c r="D15" s="48">
        <v>2000000</v>
      </c>
      <c r="E15" s="48">
        <v>2000000</v>
      </c>
      <c r="F15" s="49"/>
      <c r="G15" s="50"/>
      <c r="H15" s="47" t="s">
        <v>111</v>
      </c>
      <c r="I15" s="51" t="s">
        <v>65</v>
      </c>
    </row>
    <row r="16" spans="1:9" s="45" customFormat="1" ht="81" customHeight="1">
      <c r="A16" s="46">
        <v>12</v>
      </c>
      <c r="B16" s="47"/>
      <c r="C16" s="47" t="s">
        <v>29</v>
      </c>
      <c r="D16" s="48">
        <v>800000</v>
      </c>
      <c r="E16" s="48">
        <v>800000</v>
      </c>
      <c r="F16" s="49"/>
      <c r="G16" s="50"/>
      <c r="H16" s="47" t="s">
        <v>112</v>
      </c>
      <c r="I16" s="51" t="s">
        <v>66</v>
      </c>
    </row>
    <row r="17" spans="1:15" s="45" customFormat="1" ht="93" customHeight="1">
      <c r="A17" s="46">
        <v>13</v>
      </c>
      <c r="B17" s="47" t="s">
        <v>14</v>
      </c>
      <c r="C17" s="47" t="s">
        <v>35</v>
      </c>
      <c r="D17" s="48">
        <v>2000000</v>
      </c>
      <c r="E17" s="48">
        <v>2000000</v>
      </c>
      <c r="F17" s="49"/>
      <c r="G17" s="53"/>
      <c r="H17" s="47" t="s">
        <v>113</v>
      </c>
      <c r="I17" s="51">
        <v>3</v>
      </c>
    </row>
    <row r="18" spans="1:15" s="45" customFormat="1" ht="114" customHeight="1">
      <c r="A18" s="46">
        <v>14</v>
      </c>
      <c r="B18" s="47"/>
      <c r="C18" s="47" t="s">
        <v>67</v>
      </c>
      <c r="D18" s="48">
        <v>5000000</v>
      </c>
      <c r="E18" s="48">
        <v>5000000</v>
      </c>
      <c r="F18" s="49"/>
      <c r="G18" s="46"/>
      <c r="H18" s="47" t="s">
        <v>114</v>
      </c>
      <c r="I18" s="51">
        <v>4</v>
      </c>
    </row>
    <row r="19" spans="1:15" s="45" customFormat="1" ht="48.75" customHeight="1">
      <c r="A19" s="46">
        <v>15</v>
      </c>
      <c r="B19" s="47"/>
      <c r="C19" s="47" t="s">
        <v>68</v>
      </c>
      <c r="D19" s="48">
        <v>5000000</v>
      </c>
      <c r="E19" s="48">
        <v>5000000</v>
      </c>
      <c r="F19" s="49"/>
      <c r="G19" s="46"/>
      <c r="H19" s="47" t="s">
        <v>115</v>
      </c>
      <c r="I19" s="51">
        <v>9</v>
      </c>
    </row>
    <row r="20" spans="1:15" s="45" customFormat="1" ht="90.75" customHeight="1">
      <c r="A20" s="46">
        <v>16</v>
      </c>
      <c r="B20" s="47"/>
      <c r="C20" s="47" t="s">
        <v>20</v>
      </c>
      <c r="D20" s="48">
        <v>25000000</v>
      </c>
      <c r="E20" s="48">
        <v>25000000</v>
      </c>
      <c r="F20" s="49"/>
      <c r="G20" s="46"/>
      <c r="H20" s="47" t="s">
        <v>116</v>
      </c>
      <c r="I20" s="51">
        <v>14</v>
      </c>
    </row>
    <row r="21" spans="1:15" s="45" customFormat="1" ht="127.5" customHeight="1">
      <c r="A21" s="46">
        <v>17</v>
      </c>
      <c r="B21" s="47"/>
      <c r="C21" s="47" t="s">
        <v>38</v>
      </c>
      <c r="D21" s="48">
        <v>11900000</v>
      </c>
      <c r="E21" s="48">
        <v>11900000</v>
      </c>
      <c r="F21" s="49"/>
      <c r="G21" s="46"/>
      <c r="H21" s="47" t="s">
        <v>117</v>
      </c>
      <c r="I21" s="51" t="s">
        <v>69</v>
      </c>
      <c r="J21" s="54"/>
      <c r="K21" s="54"/>
    </row>
    <row r="22" spans="1:15" s="45" customFormat="1" ht="102.75" customHeight="1">
      <c r="A22" s="46">
        <v>18</v>
      </c>
      <c r="B22" s="47" t="s">
        <v>34</v>
      </c>
      <c r="C22" s="47" t="s">
        <v>40</v>
      </c>
      <c r="D22" s="48">
        <v>2600000</v>
      </c>
      <c r="E22" s="48">
        <v>2600000</v>
      </c>
      <c r="F22" s="49"/>
      <c r="G22" s="55"/>
      <c r="H22" s="47" t="s">
        <v>118</v>
      </c>
      <c r="I22" s="51" t="s">
        <v>71</v>
      </c>
      <c r="J22" s="56"/>
      <c r="K22" s="54"/>
    </row>
    <row r="23" spans="1:15" s="45" customFormat="1" ht="127.5" customHeight="1">
      <c r="A23" s="46">
        <v>19</v>
      </c>
      <c r="B23" s="47" t="s">
        <v>34</v>
      </c>
      <c r="C23" s="47" t="s">
        <v>39</v>
      </c>
      <c r="D23" s="48">
        <v>900000</v>
      </c>
      <c r="E23" s="48">
        <v>900000</v>
      </c>
      <c r="F23" s="49"/>
      <c r="G23" s="53"/>
      <c r="H23" s="47" t="s">
        <v>95</v>
      </c>
      <c r="I23" s="51" t="s">
        <v>70</v>
      </c>
      <c r="J23" s="56"/>
      <c r="K23" s="54"/>
    </row>
    <row r="24" spans="1:15" s="45" customFormat="1" ht="69.75" customHeight="1">
      <c r="A24" s="46">
        <v>20</v>
      </c>
      <c r="B24" s="47"/>
      <c r="C24" s="47" t="s">
        <v>37</v>
      </c>
      <c r="D24" s="48">
        <v>3000000</v>
      </c>
      <c r="E24" s="48">
        <v>3000000</v>
      </c>
      <c r="F24" s="49"/>
      <c r="G24" s="46"/>
      <c r="H24" s="47" t="s">
        <v>73</v>
      </c>
      <c r="I24" s="51" t="s">
        <v>72</v>
      </c>
      <c r="J24" s="54"/>
      <c r="K24" s="54"/>
    </row>
    <row r="25" spans="1:15" s="45" customFormat="1" ht="125.25" customHeight="1">
      <c r="A25" s="46">
        <v>21</v>
      </c>
      <c r="B25" s="47" t="s">
        <v>19</v>
      </c>
      <c r="C25" s="47" t="s">
        <v>41</v>
      </c>
      <c r="D25" s="48">
        <v>5000000</v>
      </c>
      <c r="E25" s="48">
        <v>5000000</v>
      </c>
      <c r="F25" s="49"/>
      <c r="G25" s="53"/>
      <c r="H25" s="47" t="s">
        <v>119</v>
      </c>
      <c r="I25" s="51">
        <v>2</v>
      </c>
      <c r="J25" s="54"/>
      <c r="K25" s="54"/>
    </row>
    <row r="26" spans="1:15" s="45" customFormat="1" ht="183" customHeight="1">
      <c r="A26" s="46">
        <v>22</v>
      </c>
      <c r="B26" s="47"/>
      <c r="C26" s="47" t="s">
        <v>74</v>
      </c>
      <c r="D26" s="48">
        <v>5000000</v>
      </c>
      <c r="E26" s="48">
        <v>5000000</v>
      </c>
      <c r="F26" s="49"/>
      <c r="G26" s="53"/>
      <c r="H26" s="47" t="s">
        <v>120</v>
      </c>
      <c r="I26" s="51">
        <v>5</v>
      </c>
      <c r="J26" s="54"/>
      <c r="K26" s="37"/>
      <c r="L26" s="37"/>
      <c r="M26" s="37"/>
      <c r="N26" s="37"/>
      <c r="O26" s="37"/>
    </row>
    <row r="27" spans="1:15" s="45" customFormat="1" ht="116.25" customHeight="1">
      <c r="A27" s="46">
        <v>23</v>
      </c>
      <c r="B27" s="47"/>
      <c r="C27" s="47" t="s">
        <v>75</v>
      </c>
      <c r="D27" s="48">
        <v>10000000</v>
      </c>
      <c r="E27" s="50"/>
      <c r="F27" s="49"/>
      <c r="G27" s="53" t="s">
        <v>2</v>
      </c>
      <c r="H27" s="47" t="s">
        <v>79</v>
      </c>
      <c r="I27" s="51">
        <v>6</v>
      </c>
      <c r="K27" s="37"/>
      <c r="L27" s="37"/>
      <c r="M27" s="37"/>
      <c r="N27" s="37"/>
      <c r="O27" s="37"/>
    </row>
    <row r="28" spans="1:15" s="45" customFormat="1" ht="71.25" customHeight="1">
      <c r="A28" s="46">
        <v>24</v>
      </c>
      <c r="B28" s="47"/>
      <c r="C28" s="47" t="s">
        <v>76</v>
      </c>
      <c r="D28" s="48">
        <v>2000000</v>
      </c>
      <c r="E28" s="50"/>
      <c r="F28" s="49"/>
      <c r="G28" s="53" t="s">
        <v>2</v>
      </c>
      <c r="H28" s="47" t="s">
        <v>100</v>
      </c>
      <c r="I28" s="51">
        <v>8</v>
      </c>
      <c r="K28" s="37"/>
      <c r="L28" s="37"/>
      <c r="M28" s="37"/>
      <c r="N28" s="37"/>
      <c r="O28" s="37"/>
    </row>
    <row r="29" spans="1:15" s="45" customFormat="1" ht="48" customHeight="1">
      <c r="A29" s="46">
        <v>25</v>
      </c>
      <c r="B29" s="47"/>
      <c r="C29" s="47" t="s">
        <v>53</v>
      </c>
      <c r="D29" s="48">
        <v>3000000</v>
      </c>
      <c r="E29" s="48">
        <v>3000000</v>
      </c>
      <c r="F29" s="49"/>
      <c r="G29" s="57"/>
      <c r="H29" s="47" t="s">
        <v>130</v>
      </c>
      <c r="I29" s="51">
        <v>10</v>
      </c>
    </row>
    <row r="30" spans="1:15" s="45" customFormat="1" ht="70.5" customHeight="1">
      <c r="A30" s="46">
        <v>26</v>
      </c>
      <c r="B30" s="47"/>
      <c r="C30" s="47" t="s">
        <v>77</v>
      </c>
      <c r="D30" s="48">
        <v>1000000</v>
      </c>
      <c r="E30" s="48">
        <v>1000000</v>
      </c>
      <c r="F30" s="49"/>
      <c r="G30" s="53"/>
      <c r="H30" s="47" t="s">
        <v>129</v>
      </c>
      <c r="I30" s="51" t="s">
        <v>80</v>
      </c>
      <c r="K30" s="37"/>
      <c r="L30" s="37"/>
      <c r="M30" s="37"/>
      <c r="N30" s="37"/>
      <c r="O30" s="37"/>
    </row>
    <row r="31" spans="1:15" s="60" customFormat="1" ht="126" customHeight="1">
      <c r="A31" s="46">
        <v>27</v>
      </c>
      <c r="B31" s="58"/>
      <c r="C31" s="47" t="s">
        <v>49</v>
      </c>
      <c r="D31" s="48">
        <v>4000000</v>
      </c>
      <c r="E31" s="59"/>
      <c r="F31" s="49"/>
      <c r="G31" s="50" t="s">
        <v>2</v>
      </c>
      <c r="H31" s="47" t="s">
        <v>131</v>
      </c>
      <c r="I31" s="51" t="s">
        <v>81</v>
      </c>
    </row>
    <row r="32" spans="1:15" s="45" customFormat="1" ht="99.75" customHeight="1">
      <c r="A32" s="46">
        <v>28</v>
      </c>
      <c r="B32" s="47" t="s">
        <v>34</v>
      </c>
      <c r="C32" s="47" t="s">
        <v>47</v>
      </c>
      <c r="D32" s="48">
        <v>10350000</v>
      </c>
      <c r="E32" s="48">
        <v>10350000</v>
      </c>
      <c r="F32" s="49"/>
      <c r="G32" s="50"/>
      <c r="H32" s="47" t="s">
        <v>132</v>
      </c>
      <c r="I32" s="51" t="s">
        <v>82</v>
      </c>
      <c r="J32" s="61"/>
      <c r="K32" s="54"/>
    </row>
    <row r="33" spans="1:15" s="45" customFormat="1" ht="59.25" customHeight="1">
      <c r="A33" s="46">
        <v>29</v>
      </c>
      <c r="B33" s="47" t="s">
        <v>34</v>
      </c>
      <c r="C33" s="47" t="s">
        <v>46</v>
      </c>
      <c r="D33" s="48">
        <v>20000000</v>
      </c>
      <c r="E33" s="59"/>
      <c r="F33" s="49"/>
      <c r="G33" s="50" t="s">
        <v>2</v>
      </c>
      <c r="H33" s="47" t="s">
        <v>133</v>
      </c>
      <c r="I33" s="51" t="s">
        <v>83</v>
      </c>
    </row>
    <row r="34" spans="1:15" s="45" customFormat="1" ht="67.5" customHeight="1">
      <c r="A34" s="46">
        <v>30</v>
      </c>
      <c r="B34" s="47"/>
      <c r="C34" s="47" t="s">
        <v>78</v>
      </c>
      <c r="D34" s="48">
        <v>3000000</v>
      </c>
      <c r="E34" s="48">
        <v>3000000</v>
      </c>
      <c r="F34" s="49"/>
      <c r="G34" s="53"/>
      <c r="H34" s="47" t="s">
        <v>84</v>
      </c>
      <c r="I34" s="51" t="s">
        <v>85</v>
      </c>
      <c r="K34" s="37"/>
      <c r="L34" s="37"/>
      <c r="M34" s="37"/>
      <c r="N34" s="37"/>
      <c r="O34" s="37"/>
    </row>
    <row r="35" spans="1:15" s="45" customFormat="1" ht="44.25" customHeight="1">
      <c r="A35" s="46">
        <v>31</v>
      </c>
      <c r="B35" s="47"/>
      <c r="C35" s="47" t="s">
        <v>42</v>
      </c>
      <c r="D35" s="48">
        <v>6500000</v>
      </c>
      <c r="E35" s="50"/>
      <c r="F35" s="49"/>
      <c r="G35" s="53" t="s">
        <v>2</v>
      </c>
      <c r="H35" s="47" t="s">
        <v>128</v>
      </c>
      <c r="I35" s="51" t="s">
        <v>86</v>
      </c>
    </row>
    <row r="36" spans="1:15" s="45" customFormat="1" ht="57" customHeight="1">
      <c r="A36" s="46">
        <v>32</v>
      </c>
      <c r="B36" s="47"/>
      <c r="C36" s="47" t="s">
        <v>43</v>
      </c>
      <c r="D36" s="48">
        <v>4500000</v>
      </c>
      <c r="E36" s="50"/>
      <c r="F36" s="52"/>
      <c r="G36" s="62" t="s">
        <v>2</v>
      </c>
      <c r="H36" s="47" t="s">
        <v>126</v>
      </c>
      <c r="I36" s="51" t="s">
        <v>87</v>
      </c>
    </row>
    <row r="37" spans="1:15" s="45" customFormat="1" ht="114" customHeight="1">
      <c r="A37" s="46">
        <v>33</v>
      </c>
      <c r="B37" s="47"/>
      <c r="C37" s="47" t="s">
        <v>45</v>
      </c>
      <c r="D37" s="48">
        <v>1000000</v>
      </c>
      <c r="E37" s="59"/>
      <c r="F37" s="49"/>
      <c r="G37" s="57" t="s">
        <v>2</v>
      </c>
      <c r="H37" s="47" t="s">
        <v>127</v>
      </c>
      <c r="I37" s="51" t="s">
        <v>88</v>
      </c>
    </row>
    <row r="38" spans="1:15" s="45" customFormat="1" ht="138" customHeight="1">
      <c r="A38" s="46">
        <v>34</v>
      </c>
      <c r="B38" s="47" t="s">
        <v>56</v>
      </c>
      <c r="C38" s="47" t="s">
        <v>57</v>
      </c>
      <c r="D38" s="48">
        <v>15000000</v>
      </c>
      <c r="E38" s="59"/>
      <c r="F38" s="49"/>
      <c r="G38" s="50" t="s">
        <v>2</v>
      </c>
      <c r="H38" s="47" t="s">
        <v>121</v>
      </c>
      <c r="I38" s="51">
        <v>13</v>
      </c>
    </row>
    <row r="39" spans="1:15" s="45" customFormat="1" ht="51.75" customHeight="1">
      <c r="A39" s="46">
        <v>35</v>
      </c>
      <c r="B39" s="47" t="s">
        <v>89</v>
      </c>
      <c r="C39" s="47" t="s">
        <v>90</v>
      </c>
      <c r="D39" s="48">
        <v>157300</v>
      </c>
      <c r="E39" s="59"/>
      <c r="F39" s="49"/>
      <c r="G39" s="50" t="s">
        <v>2</v>
      </c>
      <c r="H39" s="47" t="s">
        <v>122</v>
      </c>
      <c r="I39" s="51">
        <v>17</v>
      </c>
    </row>
    <row r="40" spans="1:15" s="45" customFormat="1" ht="37.5" customHeight="1">
      <c r="A40" s="46">
        <v>36</v>
      </c>
      <c r="B40" s="47"/>
      <c r="C40" s="47" t="s">
        <v>15</v>
      </c>
      <c r="D40" s="48">
        <v>10000000</v>
      </c>
      <c r="E40" s="59"/>
      <c r="F40" s="49"/>
      <c r="G40" s="50" t="s">
        <v>2</v>
      </c>
      <c r="H40" s="75" t="s">
        <v>123</v>
      </c>
      <c r="I40" s="51">
        <v>18</v>
      </c>
    </row>
    <row r="41" spans="1:15" s="45" customFormat="1" ht="71.25" customHeight="1">
      <c r="A41" s="46">
        <v>37</v>
      </c>
      <c r="B41" s="47"/>
      <c r="C41" s="47" t="s">
        <v>44</v>
      </c>
      <c r="D41" s="48">
        <v>3000000</v>
      </c>
      <c r="E41" s="50"/>
      <c r="F41" s="49"/>
      <c r="G41" s="57" t="s">
        <v>2</v>
      </c>
      <c r="H41" s="47" t="s">
        <v>124</v>
      </c>
      <c r="I41" s="51" t="s">
        <v>91</v>
      </c>
    </row>
    <row r="42" spans="1:15" s="45" customFormat="1" ht="72.75" customHeight="1">
      <c r="A42" s="46">
        <v>38</v>
      </c>
      <c r="B42" s="47"/>
      <c r="C42" s="47" t="s">
        <v>48</v>
      </c>
      <c r="D42" s="48">
        <v>1000000</v>
      </c>
      <c r="E42" s="59"/>
      <c r="F42" s="49"/>
      <c r="G42" s="50" t="s">
        <v>2</v>
      </c>
      <c r="H42" s="47" t="s">
        <v>125</v>
      </c>
      <c r="I42" s="51" t="s">
        <v>92</v>
      </c>
    </row>
    <row r="43" spans="1:15" s="68" customFormat="1" ht="30.75" customHeight="1">
      <c r="A43" s="86" t="s">
        <v>15</v>
      </c>
      <c r="B43" s="87"/>
      <c r="C43" s="88"/>
      <c r="D43" s="63">
        <v>10000000</v>
      </c>
      <c r="E43" s="63">
        <v>10000000</v>
      </c>
      <c r="F43" s="64"/>
      <c r="G43" s="65"/>
      <c r="H43" s="66"/>
      <c r="I43" s="67"/>
    </row>
    <row r="44" spans="1:15">
      <c r="C44" s="31"/>
      <c r="D44" s="32"/>
    </row>
    <row r="45" spans="1:15">
      <c r="D45" s="32"/>
    </row>
    <row r="46" spans="1:15">
      <c r="B46" s="33"/>
    </row>
    <row r="48" spans="1:15">
      <c r="D48" s="30">
        <f>SUM(D39:D42)</f>
        <v>14157300</v>
      </c>
    </row>
  </sheetData>
  <mergeCells count="1">
    <mergeCell ref="A43:C43"/>
  </mergeCells>
  <phoneticPr fontId="2" type="noConversion"/>
  <pageMargins left="0.28000000000000003" right="0.15748031496062992" top="0.47244094488188981" bottom="0.59055118110236227" header="0.39370078740157483" footer="0.23622047244094491"/>
  <pageSetup paperSize="9" scale="95" orientation="landscape" r:id="rId1"/>
  <headerFooter alignWithMargins="0">
    <oddFooter xml:space="preserve">&amp;C&amp;"Tahoma,Regular"&amp;9หน้าที่ &amp;P จาก &amp;N
&amp;R&amp;"Tahoma,Regular"&amp;8
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Sheet3</vt:lpstr>
      <vt:lpstr>สรุปสุพรรณบุรี</vt:lpstr>
      <vt:lpstr>จังหวัดสุพรรณบุรีเสนอ อกนจ.</vt:lpstr>
      <vt:lpstr>'จังหวัดสุพรรณบุรีเสนอ อกนจ.'!Print_Area</vt:lpstr>
      <vt:lpstr>สรุปสุพรรณบุรี!Print_Area</vt:lpstr>
      <vt:lpstr>'จังหวัดสุพรรณบุรีเสนอ อกนจ.'!Print_Titles</vt:lpstr>
    </vt:vector>
  </TitlesOfParts>
  <Company>LiteOS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sujaree</dc:creator>
  <cp:lastModifiedBy>WincoolV5</cp:lastModifiedBy>
  <cp:lastPrinted>2011-09-16T10:55:09Z</cp:lastPrinted>
  <dcterms:created xsi:type="dcterms:W3CDTF">2009-03-11T04:27:25Z</dcterms:created>
  <dcterms:modified xsi:type="dcterms:W3CDTF">2011-09-16T10:57:33Z</dcterms:modified>
</cp:coreProperties>
</file>