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2120" windowHeight="9120" tabRatio="591" activeTab="2"/>
  </bookViews>
  <sheets>
    <sheet name="ปก" sheetId="7" r:id="rId1"/>
    <sheet name="สรุปข้อเสนอและผลการพิจารณา" sheetId="5" r:id="rId2"/>
    <sheet name="ฟอร์มผลโครงการ (print)" sheetId="8" r:id="rId3"/>
    <sheet name="ฟอร์มผลโครงการ(คำนวณ)" sheetId="4" r:id="rId4"/>
  </sheets>
  <definedNames>
    <definedName name="_xlnm._FilterDatabase" localSheetId="2" hidden="1">'ฟอร์มผลโครงการ (print)'!$A$5:$L$26</definedName>
    <definedName name="_xlnm._FilterDatabase" localSheetId="3" hidden="1">'ฟอร์มผลโครงการ(คำนวณ)'!$A$5:$L$26</definedName>
    <definedName name="_xlnm.Print_Area" localSheetId="0">ปก!$A$1:$M$24</definedName>
    <definedName name="_xlnm.Print_Titles" localSheetId="2">'ฟอร์มผลโครงการ (print)'!$4:$5</definedName>
    <definedName name="_xlnm.Print_Titles" localSheetId="3">'ฟอร์มผลโครงการ(คำนวณ)'!$4:$5</definedName>
  </definedNames>
  <calcPr calcId="125725"/>
</workbook>
</file>

<file path=xl/calcChain.xml><?xml version="1.0" encoding="utf-8"?>
<calcChain xmlns="http://schemas.openxmlformats.org/spreadsheetml/2006/main">
  <c r="E27" i="4"/>
  <c r="D12" i="5"/>
  <c r="D11"/>
  <c r="D10"/>
  <c r="D9"/>
  <c r="D8"/>
  <c r="D13" s="1"/>
  <c r="D15" s="1"/>
  <c r="G26" i="8"/>
  <c r="F26"/>
  <c r="E26"/>
  <c r="D26"/>
  <c r="D26" i="4"/>
  <c r="H12" i="5" l="1"/>
  <c r="J12"/>
  <c r="J11"/>
  <c r="J10"/>
  <c r="J9"/>
  <c r="J13" s="1"/>
  <c r="J15" s="1"/>
  <c r="H11"/>
  <c r="H9"/>
  <c r="F8"/>
  <c r="F12"/>
  <c r="F11"/>
  <c r="F10"/>
  <c r="F9"/>
  <c r="E26" i="4"/>
  <c r="G26"/>
  <c r="F26"/>
  <c r="I13" i="5"/>
  <c r="I15" s="1"/>
  <c r="G13"/>
  <c r="G15" s="1"/>
  <c r="E13"/>
  <c r="E15" s="1"/>
  <c r="H13" l="1"/>
  <c r="H15" s="1"/>
  <c r="F13"/>
  <c r="F15" l="1"/>
  <c r="F17" s="1"/>
  <c r="C13"/>
  <c r="C15" s="1"/>
</calcChain>
</file>

<file path=xl/sharedStrings.xml><?xml version="1.0" encoding="utf-8"?>
<sst xmlns="http://schemas.openxmlformats.org/spreadsheetml/2006/main" count="174" uniqueCount="99">
  <si>
    <t>ที่</t>
  </si>
  <si>
    <t>เลขที่</t>
  </si>
  <si>
    <t>ยุทธศาสตร์</t>
  </si>
  <si>
    <t>โครงการที่เสนอใช้</t>
  </si>
  <si>
    <t>งบประมาณจังหวัด</t>
  </si>
  <si>
    <t>จำนวน</t>
  </si>
  <si>
    <t>บาท</t>
  </si>
  <si>
    <t>ค่าใช้จ่ายบริหารงานจังหวัดแบบบูรณาการ</t>
  </si>
  <si>
    <t>รวมทั้งสิ้น</t>
  </si>
  <si>
    <t>ส่วนต่าง</t>
  </si>
  <si>
    <t>จังหวัดสตูล</t>
  </si>
  <si>
    <t>1.พัฒนาการท่องเที่ยวเชิงนิเวศที่หลากหลายให้ได้มาตรฐานระดับสากลและเป็นมิตรต่อสิ่งแวดล้อม</t>
  </si>
  <si>
    <t>2.พัฒนาผลผลิตและสินค้าเกษตรให้ได้มาตรฐานรองรับความต้องการทั้งในประเทศและต่างประเทศ</t>
  </si>
  <si>
    <t>3.พัฒนาสังคมแห่งการเรียนรู้ภายใต้วัฒนธรรมที่หลากหลาย   ชุมชนและประชาชนเข็มแข็งอยู่ร่วมกันอย่างสันติสุข</t>
  </si>
  <si>
    <t>4.บริหารจัดการทรัพยากรธรรมชาติและสิ่งแวดล้อมให้ยั่งยืนภายใต้กระบวนการมีส่วนรวมของชุมชน</t>
  </si>
  <si>
    <t>5.พัฒนาระบบ Logistic  เพื่อสนับสนุนการขนส่ง  การท่องเที่ยว  เกษตรกรรม  และการค้าชายแดนฝั่งอันดามัน</t>
  </si>
  <si>
    <t>พัฒนาผลผลิตและสินค้าเกษตรให้ได้มาตรฐานรองรับความต้องการทั้งในประเทศและต่างประเทศ</t>
  </si>
  <si>
    <t xml:space="preserve">พัฒนาสังคมแห่งการเรียนรู้ภายใต้วัฒนธรรมที่หลากหลาย ชุมชนและประชาชนเข้มแข็ง อยู่ร่วมกันอย่างสันติสุข </t>
  </si>
  <si>
    <t>พัฒนาระบบ Logistic เพื่อสนับสนุนการขนส่ง การท่องเที่ยว เกษตรกรรม และการค้าชายแดนฝั่งอันดามัน</t>
  </si>
  <si>
    <t xml:space="preserve">พัฒนาการท่องเที่ยวเชิงนิเวศที่หลากหลายให้ได้มาตรฐานระดับสากลและเป็นมิตรต่อสิ่งแวดล้อม </t>
  </si>
  <si>
    <t>รวม 5 ยุทธศาสตร์</t>
  </si>
  <si>
    <t>เห็นควรสนับสนุนงบประมาณ</t>
  </si>
  <si>
    <t>ปรับลดงบประมาณ</t>
  </si>
  <si>
    <t>ภาคใต้ชายแดน</t>
  </si>
  <si>
    <t>ชื่อโครงการ</t>
  </si>
  <si>
    <t>วงเงินปี 2555 (บาท)</t>
  </si>
  <si>
    <t>เห็นควรสนับสนุนงบประมาณ (บาท)</t>
  </si>
  <si>
    <t xml:space="preserve">ปรับลดงบประมาณ (บาท) </t>
  </si>
  <si>
    <t>กิจกรรม/ความเห็น</t>
  </si>
  <si>
    <t>ลำดับความสำคัญ</t>
  </si>
  <si>
    <t>1.โครงการเมืองท่องเที่ยวเมืองสตูล (สตูล ไฮเออร์) ลำดับที่ 1</t>
  </si>
  <si>
    <t>1.โครงการอนุรักษ์ป่าชายเลนจังหวัดสตูลเพื่อป้องกันการกัดเซาะชายฝั่ง  และพัฒนาให้เป็นแหล่งเรียนรู้</t>
  </si>
  <si>
    <t xml:space="preserve">6.โครงการก่อสร้างศูนย์การเรียนรู้อุทยานแห่งชาติตะรุเตา </t>
  </si>
  <si>
    <t>4.โครงการแพขนานยนต์เป็นท่าเทียบเรือสำหรับบริการและส่งเสริมการท่องเที่ยว</t>
  </si>
  <si>
    <t xml:space="preserve">2.โครงการพัฒนาสินค้าเกษตรด้านพืชให้ได้มาตรฐานและปลอดภัยสู่ผู้บริโภค  </t>
  </si>
  <si>
    <t>2.โครงการพัฒนาศักยภาพการท่องเที่ยวอำเภอมะนัง</t>
  </si>
  <si>
    <t>1.โครงการครอบครัวสีชมพู</t>
  </si>
  <si>
    <t>4.โครงการพัฒนาพื้นที่เฉพาะชุมชนชายแดนตำมะลัง</t>
  </si>
  <si>
    <t xml:space="preserve">2.โครงการส่งเสริมศักยภาพเยาวชนให้เป็นผู้นำในการพัฒนาจังหวัดสตูล </t>
  </si>
  <si>
    <t>3.โครงการเพิ่มประสิทธิภาพผลผลิตด้านปศุสัตว์ เพื่อยกระดับเป็นผลิตภัณฑ์สินค้าฮาลาล</t>
  </si>
  <si>
    <t xml:space="preserve">3.โครงการส่งเสริมกิจกรรมด้านการท่องเที่ยว </t>
  </si>
  <si>
    <t>2.โครงการแก้ไขปัญหาสิ่งแวดล้อมบน  เกาะหลีเป๊ะ</t>
  </si>
  <si>
    <t>1.โครงการเพิ่มประสิทธิภาพการผลิตยางพาราให้ได้มาตรฐาน</t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</si>
  <si>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๑. ให้ความรู้ในการพัฒนาประสิทธิภาพการผลิตยางพารา
๒. ผลิตยางพาราอย่างมีประสิทธิภาพ
๓. บริหารจัดการตลาด เช่น ส่งเสริมการรวมกลุ่มผลิตน้ำหมักชีวภาพเพื่อใช้ในสวนยาง รวบรวมน้ำยางสด และจัดตั้งตลาดน้ำยางสดระดับท้องถิ่นในพื้นที่จังหวัดสตูล เพื่อการต่อรองทางการค้า
๔. ส่งเสริมอาชีพเพื่อเพิ่มรายได้แก่เกษตรกรชาวสวนยาง 
</t>
    </r>
    <r>
      <rPr>
        <b/>
        <u/>
        <sz val="12"/>
        <color rgb="FF0070C0"/>
        <rFont val="Tahoma"/>
        <family val="2"/>
      </rPr>
      <t>ความเห็น</t>
    </r>
    <r>
      <rPr>
        <sz val="12"/>
        <color rgb="FF0070C0"/>
        <rFont val="Tahoma"/>
        <family val="2"/>
      </rPr>
      <t xml:space="preserve">  ส่งเสริมอาชีพเพิ่มประสิทธิภาพการผลิตยางพารา</t>
    </r>
  </si>
  <si>
    <t xml:space="preserve">3.โครงการปรับปรุงขยายถนนสาย 4051 (สตูล-เจ๊ะบิลัง) </t>
  </si>
  <si>
    <r>
      <rPr>
        <b/>
        <u/>
        <sz val="12"/>
        <color rgb="FF0070C0"/>
        <rFont val="Tahoma"/>
        <family val="2"/>
      </rPr>
      <t xml:space="preserve">กิจกรรม  </t>
    </r>
    <r>
      <rPr>
        <sz val="12"/>
        <color rgb="FF0070C0"/>
        <rFont val="Tahoma"/>
        <family val="2"/>
      </rPr>
      <t xml:space="preserve">1. ปรับปรุงพื้นทางเดินให้มั่นคงแข็งแรง และขยายความกว้างจาก 8.0 ม. เป็น 12.0 ม.
2. ปูผิวแอสฟัลต์คอนกรีต 2 ชั้น  ชั้นละ 5.0 ซม.
3. ตีเส้นจราจรและติดตั้งอุปกรณ์อำนวยความปลอดภัยอื่นๆ
</t>
    </r>
    <r>
      <rPr>
        <b/>
        <u/>
        <sz val="12"/>
        <color rgb="FF0070C0"/>
        <rFont val="Tahoma"/>
        <family val="2"/>
      </rPr>
      <t>ความเห็น</t>
    </r>
    <r>
      <rPr>
        <sz val="12"/>
        <color rgb="FF0070C0"/>
        <rFont val="Tahoma"/>
        <family val="2"/>
      </rPr>
      <t xml:space="preserve">  อำนวยความสะดวกในการขนส่ง</t>
    </r>
  </si>
  <si>
    <t>1.โครงการพัฒนาระบบอำนวยความสะดวกด้าน Logistic</t>
  </si>
  <si>
    <t xml:space="preserve">2.โครงการพัฒนาศักยภาพการจัดการด้าน Logistics เพื่อส่งเสริมการค้าชายแดน </t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</si>
  <si>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1. พัฒนาเครือข่ายและส่งเสริมศักยภาพด้าน Logistics โดยการให้ความรู้แก่ผู้ประกอบการ Logistics และผู้นำเข้า-ส่งออก เกี่ยวกับการบริหารจัดการ Logistics และ Supply Chain การคำนวณต้นทุนด้าน Logistics รวมทั้งศึกษาดูงานคลังสินค้าและการขนถ่ายสินค้า ณ ท่าเรือขนส่งสินค้าระหว่างประเทศ 1 ครั้ง 50 คน (ค่าวิทยากร 64,800/ค่าสัมนา 420,200/ค่าวัสดุสำนักงาน 15,000)
2. เพิ่มศักยภาพและขีดความสามารถในการแข่งขัน และลดต้นทุนการขนส่งสินค้าทั้งในประเทศและระหว่างประเทศ โดยการศึกษาความเป็นได้ในการจัดตั้งศูนย์กระจายสินค้าเพื่อรองรับตลาด AEC (3,700,000)
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 xml:space="preserve"> ภารกิจปกติ</t>
    </r>
  </si>
  <si>
    <t>5.โครงการจัดทำแผนแม่บทการท่องเที่ยวจังหวัดสตูล</t>
  </si>
  <si>
    <t xml:space="preserve">7.โครงการพัฒนาภูมิทัศน์ท่าเทียบเรือตำมะลัง </t>
  </si>
  <si>
    <t>3.โครงการพัฒนาศักยภาพเยาวชนด้วยกีฬาฟุตบอล (Satun Soccer Academyr)ลำดับที่ 20</t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</si>
  <si>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1.  คัดเลือกตัวแทนนักกีฬาทั้ง  7  อำเภอในจังหวัดสตูล
  1.1  ตัวแทนตำแหน่งผู้รักษาประตู
  1.2  ตัวแทนตำแหน่งกองกลาง
  1.3  ตัวแทนตำแหน่งกองหน้า
  1.4  ตัวแทนตำแหน่งกองหลัง
2. ฝึกทักษะและเทคนิคด้านการเล่นฟุตบอลอย่างเป็นระบบ
3. เสริมสร้างสมรรถภาพร่างกายของนักกีฬา
</t>
    </r>
    <r>
      <rPr>
        <b/>
        <u/>
        <sz val="12"/>
        <color rgb="FF0070C0"/>
        <rFont val="Tahoma"/>
        <family val="2"/>
      </rPr>
      <t>ความเห็น</t>
    </r>
    <r>
      <rPr>
        <b/>
        <sz val="12"/>
        <color rgb="FF0070C0"/>
        <rFont val="Tahoma"/>
        <family val="2"/>
      </rPr>
      <t xml:space="preserve">  </t>
    </r>
    <r>
      <rPr>
        <sz val="12"/>
        <color rgb="FF0070C0"/>
        <rFont val="Tahoma"/>
        <family val="2"/>
      </rPr>
      <t>ภารกิจปกติ</t>
    </r>
  </si>
  <si>
    <t>5.โครงการเรียนรู้เพื่อพัฒนาศักยภาพเด็กแลเยาวชนแบบบูรณาการ</t>
  </si>
  <si>
    <r>
      <rPr>
        <b/>
        <u/>
        <sz val="12"/>
        <color rgb="FF0070C0"/>
        <rFont val="Tahoma"/>
        <family val="2"/>
      </rPr>
      <t>กิจกรรม</t>
    </r>
    <r>
      <rPr>
        <sz val="12"/>
        <color rgb="FF0070C0"/>
        <rFont val="Tahoma"/>
        <family val="2"/>
      </rPr>
      <t xml:space="preserve">  1. สำรวจพื้นที่ที่จะทำการติดตั้งป้ายและไฟฟ้าแสงสว่างในจุดที่ได้สำรวจไว้
2. ตรวจสอบระบบและความถูกต้อง
(ติดตั้งป้ายบอกทาง 4,000,000/ติดตั้งไฟฟ้า 9,000,000)                    </t>
    </r>
    <r>
      <rPr>
        <b/>
        <u/>
        <sz val="12"/>
        <color rgb="FF0070C0"/>
        <rFont val="Tahoma"/>
        <family val="2"/>
      </rPr>
      <t>ความเห็น</t>
    </r>
    <r>
      <rPr>
        <sz val="12"/>
        <color rgb="FF0070C0"/>
        <rFont val="Tahoma"/>
        <family val="2"/>
      </rPr>
      <t xml:space="preserve">  ภารกิจปกติ</t>
    </r>
  </si>
  <si>
    <t xml:space="preserve">1.โครงการเมืองท่องเที่ยวเมืองสตูล (สตูล ไฮเออร์) </t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</si>
  <si>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 ก่อสร้างระบบควบคุมน้ำคลองตายาย, ระบบป้องกันตลิ่งคลองตายาย, กิจกรรมตลาดน้ำ (ระบบท่าเทียบเรือแบบลอยน้ำ) (15,000,000)
2. ปรับปรุงภูมิทัศน์เขาพญาวัง (15,000,000)
3. ปรับปรุงภูมิทัศน์คลองตายาย,คลองมำบัง,คลองเส็นเต็น,คลองพร้าว (7,000,000)
4. การประชาสัมพันธ์โครงการ / การจัดกิจกรรมด้านการท่องเที่ยว/กิจกรรมส่งเสริมอาชีพชุมชน(1,000,000)  5. สร้างความเข้าใจกับผู้ประกอบการและชุมชน / จัดระเบียบการให้บริการด้านการท่องเที่ยว  (1,000,000)
6. สนับสนุนกิจกรรมชุมชน (จัดหาเรือคะยัก  เรือท้องแบน) (3,000,000)7. ปรับปรุงจัดทำร้านค้า/ร้านอาหาร/ร้านขายของที่ระลึกและสินค้าจัดทำป้ายโครงการ ป้ายอื่นๆ(10,000,000)
8. จัดแสดงแสง สี เสียง เปิดโครงการเมืองท่องเที่ยวเมืองสตูล (2,000,000) 
9. สนับสนุนกิจกรรมการดำเนินโครงการแก่คณะทำงานโครงการด้านการท่องเที่ยวเชิงนิเวศ 1,000,000 บาท)
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 xml:space="preserve">   สนับสนุนการท่องเที่ยวเชิงนิเวศ/ป้องกันปัญหาน้ำท่วม       ข้อสังเกต ตัดกิจกรรมที่ 9 สนับสนุนกิจกรรมการดำเนินโครงการแก่คณะทำงานจำนวน 1,000,000 บาท </t>
    </r>
  </si>
  <si>
    <r>
      <rPr>
        <b/>
        <u/>
        <sz val="12"/>
        <color rgb="FFFF0000"/>
        <rFont val="Tahoma"/>
        <family val="2"/>
      </rPr>
      <t xml:space="preserve">กิจกรรม  </t>
    </r>
    <r>
      <rPr>
        <b/>
        <sz val="12"/>
        <color rgb="FFFF0000"/>
        <rFont val="Tahoma"/>
        <family val="2"/>
      </rPr>
      <t>1.จัดทำสัญลักษณ์อำเภอมะนังเป็นรูปม้า/</t>
    </r>
    <r>
      <rPr>
        <sz val="12"/>
        <color rgb="FFFF0000"/>
        <rFont val="Tahoma"/>
        <family val="2"/>
      </rPr>
      <t xml:space="preserve">ก่อสร้างลาดจอดรถ/ก่อสร้างร้านจำหน่ายสินค้า/สร้างห้องน้ำ/ขยายเขตไฟฟ้า/ปรับปรุงภูมิทัศน์ 12,000,000 บาท
</t>
    </r>
    <r>
      <rPr>
        <i/>
        <sz val="12"/>
        <color rgb="FFFF0000"/>
        <rFont val="Tahoma"/>
        <family val="2"/>
      </rPr>
      <t>2.จัดทำซุ้มประตู 800,000 บาท</t>
    </r>
    <r>
      <rPr>
        <sz val="12"/>
        <color rgb="FFFF0000"/>
        <rFont val="Tahoma"/>
        <family val="2"/>
      </rPr>
      <t xml:space="preserve">
</t>
    </r>
    <r>
      <rPr>
        <i/>
        <sz val="12"/>
        <color rgb="FFFF0000"/>
        <rFont val="Tahoma"/>
        <family val="2"/>
      </rPr>
      <t>3.จัดภูมิทัศน์ทางที่ลงเรือล่องแก่ง/ลานจอดรถ/ห้องน้ำ/ศาลาที่พักนักท่องเที่ยว 1,200,000 บาท
4.ปรับปรุงผิวถนนสายบ้านผัง 7 หมู่ที่ 3 ถึงบ้านผัง 8 หมู่ 4  กว้าง 7*1.5 กม. เพื่อเข้าชมวัดวิหารจตุคามรามเทพ 6,500,000 บาท</t>
    </r>
    <r>
      <rPr>
        <sz val="12"/>
        <color rgb="FFFF0000"/>
        <rFont val="Tahoma"/>
        <family val="2"/>
      </rPr>
      <t xml:space="preserve">
</t>
    </r>
    <r>
      <rPr>
        <i/>
        <sz val="12"/>
        <color rgb="FFFF0000"/>
        <rFont val="Tahoma"/>
        <family val="2"/>
      </rPr>
      <t>5.ก่อสร้างถนน คสล.สายพิพิธภัณฑ์บ้านรากไม้ หมู่ที่ 9 กว้าง 5*1.0 กม. 3,000,000 บาท</t>
    </r>
    <r>
      <rPr>
        <sz val="12"/>
        <color rgb="FFFF0000"/>
        <rFont val="Tahoma"/>
        <family val="2"/>
      </rPr>
      <t xml:space="preserve">
6.ก่อสร้างถนนลาดยางสายถ้ำระฆังทอง หมู่ที่5 ต.ปาล์มพัฒนา 6*1.8 กม. 6,500,000 บาท
7.ปรับปรุงภูมิทัศน์ภายในถ้ำภูผาเพชร/บันได/ศาลา/จุดชมวิว/ห้องน้ำ 
</t>
    </r>
    <r>
      <rPr>
        <b/>
        <u/>
        <sz val="12"/>
        <color rgb="FFFF0000"/>
        <rFont val="Tahoma"/>
        <family val="2"/>
      </rPr>
      <t xml:space="preserve">ความเห็น </t>
    </r>
    <r>
      <rPr>
        <sz val="12"/>
        <color rgb="FFFF0000"/>
        <rFont val="Tahoma"/>
        <family val="2"/>
      </rPr>
      <t xml:space="preserve">   -ส่งเสริมการท่องเที่ยว             ข้อสังเกต           - ตัดกิจกรรมที่ 2-5 วงเงิน 11,500,000 บาท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</si>
  <si>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1. ดำเนินกิจกรรมด้านการท่องเที่ยวจำนวน 8 กิจกรรม 
  1.1 งานวิ่งย้อนรอยประวัติศาสตร์ตะรุเตา 
  1.2 งานเปิดฤดูกาลล่องแก่งวังสายทอง
  1.3 งานแข่งขันว่าวประเพณีและว่าวนานาชาติ
  1.4 งานวิ่งผลัดอ่าวไทยสู่อันดามัน 
  1.5 งานการแข่งขันตกปลานานาชาติลังกาวี – อาดัง ฟิชชิ่งคัพ 
  1.6 งานส่งท้ายปีเก่า ต้อนรับปีใหม่ ประจำปี ๒๕๕๕ 
  1.7 งานมรกตอันดามัน มหัศจรรย์อาหารอร่อย ของดีที่ละงู
  1.8 มหกรรมอาหารจานเด็ดของดีเมืองสตูล
2. จัดทำสื่อประชาสัมพันธ์ด้านการท่องเที่ยวทุกประเภท 3,000,000 บาท
3. จัดกิจกรรมส่งเสริมการขายทั้งในและต่างประเทศ 2,800,000 บาท
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 xml:space="preserve">    ส่งเสริมการท่องเที่ยว โดยตัดกิจกรรมเดินทางต่างประเทศ 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</si>
  <si>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ติดตั้งทุ่นลอยน้ำเพื่อประกอบเป็นท่าเทียบเรือบริการนักท่องเที่ยว อุทยานแห่งชาติตะรุเตา จำนวน 3 ทุ่น </t>
    </r>
    <r>
      <rPr>
        <b/>
        <u/>
        <sz val="12"/>
        <color rgb="FFFF0000"/>
        <rFont val="Tahoma"/>
        <family val="2"/>
      </rPr>
      <t xml:space="preserve">  ความเห็น </t>
    </r>
    <r>
      <rPr>
        <sz val="12"/>
        <color rgb="FFFF0000"/>
        <rFont val="Tahoma"/>
        <family val="2"/>
      </rPr>
      <t xml:space="preserve">   ส่งเสริมการท่องเที่ยวและอำนวยความสะดวกความปลอดภัยให้นักท่องเที่ยว       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</si>
  <si>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จ้างเหมาบุคคล/หน่วยงานด้านการศึกษาที่มีความรู้ความเชี่ยวชาญด้านการจัดทำแผนแม่บทด้านการท่องเที่ยว  /ศึกษาวิเคราะห์ข้อมูลด้านการท่องเที่ยว/จำแนกเขตการท่องเที่ยว/จัดทำโครงการหลักในพื้นที่/     </t>
    </r>
    <r>
      <rPr>
        <b/>
        <u/>
        <sz val="12"/>
        <color rgb="FFFF0000"/>
        <rFont val="Tahoma"/>
        <family val="2"/>
      </rPr>
      <t xml:space="preserve">ความเห็น </t>
    </r>
    <r>
      <rPr>
        <sz val="12"/>
        <color rgb="FFFF0000"/>
        <rFont val="Tahoma"/>
        <family val="2"/>
      </rPr>
      <t xml:space="preserve"> ส่งเสริมการท่องเที่ยว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</si>
  <si>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ก่อสร้างอาคารไม้ชั้นเดียวเป็นอาคารสำนักงานศูนย์การเรียนรู้การดำน้ำตื้น(3,580,000) การประชาสัมพันธ์ การบริการ และการช่วยเหลือนักท่องเที่ยวในเขตอุทยานแห่งชาติตะรุเตา จำนวน 2 หลัง พร้อมห้องสุขาชาย-หญิง(1,200,000) แผงโซล่าเซลล์ ถังเก็บน้ำ และอุปกรณ์ดำน้ำตื้นต่างๆ ค่าครุภัณฑ์ 1.แผงพลังงานแสงอาทิตย์ 80 แผง รวม 30,000 รวม 2,400,000 บาท  2.ถังเก็บน้ำ 5,000 ลิตร 5 ถัง 80,000 รวม 320,000 บาท 3.หน้ากากดำน้ำ+เสื้อชูชีพ+ห่วงชูชีพ 500 ชุด รวม 1,500,000 บาท                                                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 xml:space="preserve">  ส่งเสริมการท่องเที่ยว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</si>
  <si>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ก่อสร้างโครงสร้างพื้นฐานและสิ่งอำนวยความสะดวกเพื่อการท่องเที่ยว ในสถานที่ท่องเที่ยวบริเวณท่าเทียบเรือตำมะลังคือ ทางเดินชมธรรมชาติป่าชายเลน ศาลานิทรรศการในเส้นทางเดิน  หอชมธรรมชาติป่าชายเลน อาคารบริการนักท่องเที่ยว                                  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 xml:space="preserve">   ขาดรายละเอียดกิจกรรมและรายละเอียดการใช้งบประมาณ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</si>
  <si>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๑. ให้ความรู้ในการพัฒนาประสิทธิภาพการผลิตยางพารา
๒. ผลิตยางพาราอย่างมีประสิทธิภาพ
๓. บริหารจัดการตลาด เช่น ส่งเสริมการรวมกลุ่มผลิตน้ำหมักชีวภาพเพื่อใช้ในสวนยาง รวบรวมน้ำยางสด และจัดตั้งตลาดน้ำยางสดระดับท้องถิ่นในพื้นที่จังหวัดสตูล เพื่อการต่อรองทางการค้า
๔. ส่งเสริมอาชีพเพื่อเพิ่มรายได้แก่เกษตรกรชาวสวนยาง 
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 xml:space="preserve">  ส่งเสริมอาชีพเพิ่มประสิทธิภาพการผลิตยางพารา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</si>
  <si>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 คัดเลือกเกษตรกรเป้าหมาย 400 คน ส่งเสริมการผลิตข้าวปลอดสารพิษ/พัฒนาศักยภาพบุคลากรด้านปาล์มน้ำมันอย่างครบวงจร 60 คน (20,000) 2.จัดฝึกอบรมถ่ายทอดเทคโนโลยีการผลิตข้าวปลอดสารพิษ ปรับปรุงบำรุงดินและผลิตปุ๋ยอินทรีย์ 400 คน (160,000) ฝึกอบรมพัฒนาศักยภาพบุคลากรด้านปาล์มน้ำมันอย่างครบวงจร (57,000) 3. สนับสนุนเมล็ดพันธุ์ข้าว ปุ๋ยเคมี และปัจจัยการผลิตอื่นๆ (4,748,700) 4.ตรวจรับรองมาตรฐานแปลง จำนวน 400 แปลง (280,000) 5.ส่งเสริมเกษตรกร สถาบันเกษตรกร วิสาหกิจชุมชน อบรมหลักสูตรบริหารจัดการกลุ่มที่ดี 200 ราย (110,200) 6.ศึกษาดูงาน (575,000) 7.พัฒนาบรรจุภัณฑ์ (2,080,000) 8.จัดประกวดออกแบบตราสัญลักษณ์ผลิตภัณฑ์ (300,000)
9. จัดตั้งศูนย์จำหน่ายผลผลิตเกษตรที่ได้มาตรฐานและปลอดภัย (540,000)
</t>
    </r>
    <r>
      <rPr>
        <b/>
        <u/>
        <sz val="12"/>
        <color rgb="FFFF0000"/>
        <rFont val="Tahoma"/>
        <family val="2"/>
      </rPr>
      <t xml:space="preserve">ความเห็น </t>
    </r>
    <r>
      <rPr>
        <sz val="12"/>
        <color rgb="FFFF0000"/>
        <rFont val="Tahoma"/>
        <family val="2"/>
      </rPr>
      <t xml:space="preserve"> ส่งเสริมอาชีพ/สร้างรายได้       ข้อสังเกต           - ตัดกิจกรรมที่ 6 และ 9 วงเงิน 1,115,000 บาท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</si>
  <si>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1. พัฒนาและเพิ่มผลผลิตเสบียงสัตว์เพื่อรองรับอุตสาหกรรมฮาลาล (3,094,640 บาท)                      1.1 ปรับปรุง/ปลูกสร้างแปลงพืช อาหารสัตว์ 200 ไร่ (843,040 บาท)                                                   1.2 ผลิตเสบียงสัตว์ สด/หมัก/แห้ง(1,826,360 บาท)1.3 อบรม สาธิตการผสมอาหารสัตว์ไว้ใช้เอง และการผลิตแก๊สชีวภาพจากมูลสัตว์ (425,240 บาท)                2.เพิ่มประสิทธิภาพผลผลิตด้านปศุสัตว์เพื่อยกระดับเป็นผลิตภัณฑ์สินค้าฮาลาล (16,047,360 บาท)        2.1 กิจกรรมเพิ่มประสิทธิภาพเกษตรและผลผลิตด้านปศุสัตว์ (2,322,500 บาท)                                      2.2 กิจกรรมการจัดระบบสุขภาพสัตว์ (875,000 บาท) 2.3 กิจกรรมก่อสร้างและจัดหาอุปกรณ์ (5,624,360 บาท)   2.4 กิจกรรมอำนวยการประชาสัมพันธ์ (6,557,500 บาท)     </t>
    </r>
    <r>
      <rPr>
        <b/>
        <u/>
        <sz val="12"/>
        <color rgb="FFFF0000"/>
        <rFont val="Tahoma"/>
        <family val="2"/>
      </rPr>
      <t xml:space="preserve">ความเห็น </t>
    </r>
    <r>
      <rPr>
        <sz val="12"/>
        <color rgb="FFFF0000"/>
        <rFont val="Tahoma"/>
        <family val="2"/>
      </rPr>
      <t xml:space="preserve">   ภารกิจปกติ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</si>
  <si>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1.โครงการปรับบ้านเป็นโรงเรียนเปลี่ยนพ่อแม่เป็นครู จัดค่ายสัมพันธ์ แบ่งเป็น 5 กิจกรรม(1,500,000 )
</t>
    </r>
    <r>
      <rPr>
        <i/>
        <sz val="12"/>
        <color rgb="FFFF0000"/>
        <rFont val="Tahoma"/>
        <family val="2"/>
      </rPr>
      <t>2.โครงการเสริมสร้างความเข้มแข็งของครอบครัวจังหวัดสตูล  สนับสนุนการจัดกิจกรรมศูนย์พัฒนาครอบครัวในชุมชน จำนวน 5 แห่ง (1,500,000)
3.กิจกรรมสายใยรักแห่งครอบครัว จัดกิจกรรมในพื้นที่หมู่บ้านสายใยรักแห่งครอบครัวจังหวัดสตูล รวมทั้งจัดตั้งหมู่บ้านต้นแบบในการดำเนินกิจกรรมด้านอนามัยแม่และเด็ก  และกิจกรรมครอบครัวเข้มแข็ง(3,000,000 )
4.กิจกรรมทักษะชีวิตตามวิถีอิสลาม จัดเป็นการเข้าค่ายทักษะชีวิต จัดตั้งเครือข่ายเยาวชนห่างไกลอบายมุข กลุ่มเป้าหมายเป็นนักเรียนโรงเรียนเอกชนสถาบันการศึกษาปอเนาะ และศูนย์การศึกษาอิสลามประจำมัสยิด (1,000,000)
5.กิจกรรมครอบครัวร่วมใจต้านภัยยาเสพติด จัดให้พ่อ แม่ ผู้ปกครอง ของเด็กกลุ่มนี้เข้าค่ายทำกิจกรรมร่วมกัน เพื่อเรียนรู้ทักษะการแก้ไขปัญหาในครอบครัวร่วมกัน จำนวน 15 รุ่น รุ่นละ 100 คน        ( 3,000,000)</t>
    </r>
    <r>
      <rPr>
        <b/>
        <sz val="12"/>
        <color rgb="FFFF0000"/>
        <rFont val="Tahoma"/>
        <family val="2"/>
      </rPr>
      <t xml:space="preserve">
  </t>
    </r>
    <r>
      <rPr>
        <u/>
        <sz val="12"/>
        <color rgb="FFFF0000"/>
        <rFont val="Tahoma"/>
        <family val="2"/>
      </rPr>
      <t xml:space="preserve"> ความเห็น</t>
    </r>
    <r>
      <rPr>
        <b/>
        <sz val="12"/>
        <color rgb="FFFF0000"/>
        <rFont val="Tahoma"/>
        <family val="2"/>
      </rPr>
      <t xml:space="preserve">    </t>
    </r>
    <r>
      <rPr>
        <sz val="12"/>
        <color rgb="FFFF0000"/>
        <rFont val="Tahoma"/>
        <family val="2"/>
      </rPr>
      <t>-ส่งเสริมการสร้างความเข้มแข็งให้กับครอบครัว/ลดปัญหายาเสพติดอาชญากรรมในพื้นที่                    ข้อสังเกต            - สนับสนุนเฉพาะกิจกรรมที่ 1 วงเงิน 1,500,000 บาท กิจกรรมอื่นๆให้อยู่ในอันดับที่ 2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</si>
  <si>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1. งานมหกรรมเยาวชนจังหวัดสตูล (1,500,000บาท) 2. พัฒนาอาสาสมัครรุ่นเยาว์ (3,600,000 บาท)  
3. โครงการพัฒนาผู้นำเยาวชน  (5,000,000 บาท)  
4. โครงการจัดตั้งศูนย์เยาวชนต้นแบบอำเภอละงู (3,500,000 บาท)  
5.โครงการจัดตั้งศูนย์เยาวชนต้นแบบอำเภอควนโดน (3,500,000 บาท)  
6.กิจกรรมชุมนุมลูกเสือเอกชน  (2,500,000 บาท)  
7.โครงการบ้านหลังเรียน (1,000,000 บาท)
8.โครงการค่ายพหุภาษา (1,000,000 บาท) 
9.โครงการจัดตั้งศูนย์การศึกษาอิสลามระดับอำเภอ  (500,000 บาท) 
10.โครงการจัดระเบียบสังคมเด็กและเยาวชนแบบบูรณาการ ( 1,000,000 บาท)
11. โครงการพัฒนาทักษะชีวิตและส่งเสริมความรู้เพื่อป้องกัน และแก้ไขปัญหาพฤติกรรมและการกระทำผิดของเด็กและเยาวชนจังหวัดสตูล (500,000 บาท) 
12.  กิจกรรมถนนเด็กเดิน (1,400,000 บาท)
</t>
    </r>
    <r>
      <rPr>
        <b/>
        <u/>
        <sz val="12"/>
        <color rgb="FFFF0000"/>
        <rFont val="Tahoma"/>
        <family val="2"/>
      </rPr>
      <t xml:space="preserve">ความเห็น </t>
    </r>
    <r>
      <rPr>
        <b/>
        <sz val="12"/>
        <color rgb="FFFF0000"/>
        <rFont val="Tahoma"/>
        <family val="2"/>
      </rPr>
      <t xml:space="preserve">   </t>
    </r>
    <r>
      <rPr>
        <sz val="12"/>
        <color rgb="FFFF0000"/>
        <rFont val="Tahoma"/>
        <family val="2"/>
      </rPr>
      <t>-เป็นการรวมกิจกรรมย่อย ทำให้โครงการในภาพรวมขาดความชัดเจน         -มีโครงการก่อสร้างศูนย์ 2 แห่งซึ่งขาดรายละเอียดพื้นที่ดำเนินการ และบางกิจกรรมเป็นภารกิจปกติ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</si>
  <si>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  คัดเลือกตัวแทนนักกีฬาทั้ง  7  อำเภอในจังหวัดสตูล
  1.1  ตัวแทนตำแหน่งผู้รักษาประตู
  1.2  ตัวแทนตำแหน่งกองกลาง
  1.3  ตัวแทนตำแหน่งกองหน้า
  1.4  ตัวแทนตำแหน่งกองหลัง
2. ฝึกทักษะและเทคนิคด้านการเล่นฟุตบอลอย่างเป็นระบบ
3. เสริมสร้างสมรรถภาพร่างกายของนักกีฬา
</t>
    </r>
    <r>
      <rPr>
        <b/>
        <u/>
        <sz val="12"/>
        <color rgb="FFFF0000"/>
        <rFont val="Tahoma"/>
        <family val="2"/>
      </rPr>
      <t>ความเห็น</t>
    </r>
    <r>
      <rPr>
        <b/>
        <sz val="12"/>
        <color rgb="FFFF0000"/>
        <rFont val="Tahoma"/>
        <family val="2"/>
      </rPr>
      <t xml:space="preserve">  </t>
    </r>
    <r>
      <rPr>
        <sz val="12"/>
        <color rgb="FFFF0000"/>
        <rFont val="Tahoma"/>
        <family val="2"/>
      </rPr>
      <t>ภารกิจปกติ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</si>
  <si>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ก่อสร้างระบบโครงสร้างพื้นฐานชุมชนตำมะลัง คือ ทางเดินเชื่อมในหมู่บ้าน ระบบไฟฟ้าส่องสว่างทางเดิน ลานกิจกรรมชุมชน ลานกีฬาชุมชน ปรับปรุงภูมิทัศน์ทางเดิน</t>
    </r>
    <r>
      <rPr>
        <u/>
        <sz val="12"/>
        <color rgb="FFFF0000"/>
        <rFont val="Tahoma"/>
        <family val="2"/>
      </rPr>
      <t xml:space="preserve">  </t>
    </r>
    <r>
      <rPr>
        <b/>
        <u/>
        <sz val="12"/>
        <color rgb="FFFF0000"/>
        <rFont val="Tahoma"/>
        <family val="2"/>
      </rPr>
      <t>ความเห็น</t>
    </r>
    <r>
      <rPr>
        <b/>
        <sz val="12"/>
        <color rgb="FFFF0000"/>
        <rFont val="Tahoma"/>
        <family val="2"/>
      </rPr>
      <t xml:space="preserve"> </t>
    </r>
    <r>
      <rPr>
        <sz val="12"/>
        <color rgb="FFFF0000"/>
        <rFont val="Tahoma"/>
        <family val="2"/>
      </rPr>
      <t>ส่งเสริมพัฒนาชุมชน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</si>
  <si>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สร้างห้องน้ำห้องส้วม  100  ที่นั่ง  </t>
    </r>
    <r>
      <rPr>
        <u/>
        <sz val="12"/>
        <color rgb="FFFF0000"/>
        <rFont val="Tahoma"/>
        <family val="2"/>
      </rPr>
      <t xml:space="preserve">  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>ภารกิจปกติขาดความชัดเจน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</si>
  <si>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  ศึกษา สำรวจ ออกแบบ (EIA) พื้นที่ป่าชายเลน จำนวน 2 จุด  คือ  ต.ทุ่งสะโบ๊ะ  อ.ทุ่งหว้า  และ ต.ปากบารา อ.ละงู  จ.สตูล  โดยสถาบันการศึกษา/เอกชนผู้มีความชำนาญ
2.  ส่งเสริมการรวมกลุ่มเพื่ออนุรักษ์ป่าชายเลน  7 อำเภอของจังหวัดสตูล และรวมไปถึงนักท่องเที่ยว
3.  สนับสนุนการปลูกป่าชายเลนแบบมีส่วนร่วม  ซึ่งสมาชิกแต่ละเครือข่ายสามารถสร้างได้แบบไม่มีวันหมด
4.  ส่งเสริมให้เกิดแหล่งเรียนรู้ทางด้านทรัพยากรชายฝั่งทะเล (ต่อยอดโครงการก่อสร้างศูนย์เรียนรู้ทางด้านทรัพยากรชายฝั่งทะเล ปี 2552  ซึ่งจะเพิ่มเติม  ห้องประชุม  ห้องน้ำ  สื่อประชาสัมพันธ์แบบพาราโนม่า หมุน 180 องศา ออกแบบโดยสถาปนิกชำนาญการ จัดนิทรรศการ โสตทัศนูปกรณ์ แบบจำลองป่าชายเลน ฯลฯ (ค่าตอบแทนวิทยากร 60,000/ค่าพาหนะ 312,000/ค่าที่พัก 520,000(8คืน/500/260คน)ค่าจ้างเหมาถางป่า 100ไร่/4,200 บาท รวม 420,000/ศึกษาออกแบบ 10,000,000/ค่าจ้างสื่อ 192,000 ค่าอาหาร 1,352,000 ล้านบาท/วัสดุโฆษณา 15,000,000 /ห้องน้ำ 750,000 /ค่าที่ดินและสิ่งก่อสร้าง(ปรับรอบภูมิทัศน์ 1,722,200/ทางเดินศึกษาธรรมชาติ 2,500,000 รวม 4,222,200                                                                 </t>
    </r>
    <r>
      <rPr>
        <b/>
        <u/>
        <sz val="12"/>
        <color rgb="FFFF0000"/>
        <rFont val="Tahoma"/>
        <family val="2"/>
      </rPr>
      <t xml:space="preserve">  ความเห็น</t>
    </r>
    <r>
      <rPr>
        <sz val="12"/>
        <color rgb="FFFF0000"/>
        <rFont val="Tahoma"/>
        <family val="2"/>
      </rPr>
      <t xml:space="preserve">  ภารกิจปกติ
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</si>
  <si>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1.ส่งเสริมและสนับสนุนการเพิ่มศักยภาพในการประกอบอาชีพ และการรวมกลุ่มเพื่อการฟื้นฟูและพัฒนาการท่องเที่ยวของเกาะหลีเป๊ะ 
 2.จัดซื้อครุภัณฑ์ (เรือใส่ขยะ จำนวน  2  ลำ  และเรือลากจูง 1  ลำ เครื่องดีเซล  400  แรงม้า)  สำหรับขนใส่ขยะ ไปยังฝั่ง ณ  ท่าเรือปากบารา  โดยร่วมมือกับองค์การบริหารส่วนตำบลปากน้ำ  องค์การบริหารส่วนตำบลเกาะสาหร่าย  และองค์การบริหารส่วนจังหวัดสตูล  เป็นผู้ขนขยะไปกำจัด (8,000,000)
</t>
    </r>
    <r>
      <rPr>
        <b/>
        <u/>
        <sz val="12"/>
        <color rgb="FFFF0000"/>
        <rFont val="Tahoma"/>
        <family val="2"/>
      </rPr>
      <t xml:space="preserve">ความเห็น  </t>
    </r>
    <r>
      <rPr>
        <sz val="12"/>
        <color rgb="FFFF0000"/>
        <rFont val="Tahoma"/>
        <family val="2"/>
      </rPr>
      <t>แก้ปัญหาความเดือดร้อน/ส่งเสริมการท่องเที่ยว  ข้อสังเกต         -ตัดงบดำเนินการ 2,000,000 บาท -ควรประสานกับท้องถิ่นซึ่งเป็นหน่วยงานหลักในการกำจัดขยะเป็นผู้รับผิดชอบและบริหารโครงการให้เกิดความยั่งยืนต่อไป                   -ควรดำเนินการควบคู่กับการลดปริมาณขยะ             - ควรบูรณาการกับอปท.และมีแผนบริหารจัดการขยะ</t>
    </r>
  </si>
  <si>
    <r>
      <rPr>
        <b/>
        <u/>
        <sz val="12"/>
        <color rgb="FFFF0000"/>
        <rFont val="Tahoma"/>
        <family val="2"/>
      </rPr>
      <t>กิจกรรม</t>
    </r>
    <r>
      <rPr>
        <sz val="12"/>
        <color rgb="FFFF0000"/>
        <rFont val="Tahoma"/>
        <family val="2"/>
      </rPr>
      <t xml:space="preserve">  1. สำรวจพื้นที่ที่จะทำการติดตั้งป้ายและไฟฟ้าแสงสว่างในจุดที่ได้สำรวจไว้
2. ตรวจสอบระบบและความถูกต้อง
(ติดตั้งป้ายบอกทาง 4,000,000/ติดตั้งไฟฟ้า 9,000,000)                                                       </t>
    </r>
    <r>
      <rPr>
        <b/>
        <u/>
        <sz val="12"/>
        <color rgb="FFFF0000"/>
        <rFont val="Tahoma"/>
        <family val="2"/>
      </rPr>
      <t xml:space="preserve">  ความเห็น</t>
    </r>
    <r>
      <rPr>
        <sz val="12"/>
        <color rgb="FFFF0000"/>
        <rFont val="Tahoma"/>
        <family val="2"/>
      </rPr>
      <t xml:space="preserve">  ภารกิจปกติ</t>
    </r>
  </si>
  <si>
    <r>
      <rPr>
        <b/>
        <u/>
        <sz val="12"/>
        <color rgb="FFFF0000"/>
        <rFont val="Tahoma"/>
        <family val="2"/>
      </rPr>
      <t xml:space="preserve">กิจกรรม </t>
    </r>
    <r>
      <rPr>
        <sz val="12"/>
        <color rgb="FFFF0000"/>
        <rFont val="Tahoma"/>
        <family val="2"/>
      </rPr>
      <t xml:space="preserve"> 1. พัฒนาเครือข่ายและส่งเสริมศักยภาพด้าน Logistics โดยการให้ความรู้แก่ผู้ประกอบการ Logistics และผู้นำเข้า-ส่งออก เกี่ยวกับการบริหารจัดการ Logistics และ Supply Chain การคำนวณต้นทุนด้าน Logistics รวมทั้งศึกษาดูงานคลังสินค้าและการขนถ่ายสินค้า ณ ท่าเรือขนส่งสินค้าระหว่างประเทศ 1 ครั้ง 50 คน (ค่าวิทยากร 64,800/ค่าสัมนา 420,200/ค่าวัสดุสำนักงาน 15,000)
2. เพิ่มศักยภาพและขีดความสามารถในการแข่งขัน และลดต้นทุนการขนส่งสินค้าทั้งในประเทศและระหว่างประเทศ โดยการศึกษาความเป็นได้ในการจัดตั้งศูนย์กระจายสินค้าเพื่อรองรับตลาด AEC (3,700,000)
</t>
    </r>
    <r>
      <rPr>
        <b/>
        <u/>
        <sz val="12"/>
        <color rgb="FFFF0000"/>
        <rFont val="Tahoma"/>
        <family val="2"/>
      </rPr>
      <t xml:space="preserve">ความเห็น </t>
    </r>
    <r>
      <rPr>
        <sz val="12"/>
        <color rgb="FFFF0000"/>
        <rFont val="Tahoma"/>
        <family val="2"/>
      </rPr>
      <t xml:space="preserve"> ภารกิจปกติ</t>
    </r>
  </si>
  <si>
    <r>
      <rPr>
        <b/>
        <u/>
        <sz val="12"/>
        <color rgb="FFFF0000"/>
        <rFont val="Tahoma"/>
        <family val="2"/>
      </rPr>
      <t xml:space="preserve">กิจกรรม  </t>
    </r>
    <r>
      <rPr>
        <sz val="12"/>
        <color rgb="FFFF0000"/>
        <rFont val="Tahoma"/>
        <family val="2"/>
      </rPr>
      <t xml:space="preserve">1. ปรับปรุงพื้นทางเดินให้มั่นคงแข็งแรง และขยายความกว้างจาก 8.0 ม. เป็น 12.0 ม.
2. ปูผิวแอสฟัลต์คอนกรีต 2 ชั้น  ชั้นละ 5.0 ซม.
3. ตีเส้นจราจรและติดตั้งอุปกรณ์อำนวยความปลอดภัยอื่นๆ
</t>
    </r>
    <r>
      <rPr>
        <b/>
        <u/>
        <sz val="12"/>
        <color rgb="FFFF0000"/>
        <rFont val="Tahoma"/>
        <family val="2"/>
      </rPr>
      <t>ความเห็น</t>
    </r>
    <r>
      <rPr>
        <sz val="12"/>
        <color rgb="FFFF0000"/>
        <rFont val="Tahoma"/>
        <family val="2"/>
      </rPr>
      <t xml:space="preserve">  อำนวยความสะดวกในการขนส่ง</t>
    </r>
  </si>
  <si>
    <r>
      <rPr>
        <b/>
        <u/>
        <sz val="12"/>
        <color rgb="FF0070C0"/>
        <rFont val="Tahoma"/>
        <family val="2"/>
      </rPr>
      <t xml:space="preserve">กิจกรรม  </t>
    </r>
    <r>
      <rPr>
        <b/>
        <sz val="12"/>
        <color rgb="FF0070C0"/>
        <rFont val="Tahoma"/>
        <family val="2"/>
      </rPr>
      <t>1.จัดทำสัญลักษณ์อำเภอมะนังเป็นรูปม้า/</t>
    </r>
    <r>
      <rPr>
        <sz val="12"/>
        <color rgb="FF0070C0"/>
        <rFont val="Tahoma"/>
        <family val="2"/>
      </rPr>
      <t xml:space="preserve">ก่อสร้างลาดจอดรถ/ก่อสร้างร้านจำหน่ายสินค้า/สร้างห้องน้ำ/ขยายเขตไฟฟ้า/ปรับปรุงภูมิทัศน์ 14,000,000 บาท
2.ก่อสร้างถนนลาดยางสายถ้ำระฆังทอง หมู่ที่5 ต.ปาล์มพัฒนา 6*1.88 กม. 6,500,000 บาท  3.ก่อสร้างถนน คสล.สายพิพิธภัณฑ์บ้านรากไม้ หมู่ที่ 9 กว้าง 5*1.0 กม. 3,000,000 บาท
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 xml:space="preserve">   ส่งเสริมการท่องเที่ยว      </t>
    </r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</si>
  <si>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จ้างเหมาบุคคล/หน่วยงานด้านการศึกษาที่มีความรู้ความเชี่ยวชาญด้านการจัดทำแผนแม่บทด้านการท่องเที่ยว  /ศึกษาวิเคราะห์ข้อมูลด้านการท่องเที่ยว/จำแนกเขตการท่องเที่ยว/จัดทำโครงการหลักในพื้นที่/                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 xml:space="preserve"> ส่งเสริมการท่องเที่ยว</t>
    </r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</si>
  <si>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1. ให้ความรู้แก่เกาตรกรด้านสินค้าปลอดภัย            2.ผลิตสินค้าเกษตรอาหารปลอดภัย 3. จัดประกวดออกแบบ  4.จัดตั้งศูนย์จำหน่ายผลผลิตทางการเกษตร
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 xml:space="preserve"> ส่งเสริมอาชีพ/สร้างรายได้       </t>
    </r>
  </si>
  <si>
    <t>3.โครงการพัฒนาศักยภาพเยาวชนด้วยกีฬาฟุตบอล (Satun Soccer Academyr)</t>
  </si>
  <si>
    <t>ไม่ควรสนับสนุนงบประมาณ</t>
  </si>
  <si>
    <t>ผลการพิจารณา</t>
  </si>
  <si>
    <t>แผนปฏิบัติราชการประจำปี 2555 จังหวัดสตูล</t>
  </si>
  <si>
    <r>
      <rPr>
        <b/>
        <u/>
        <sz val="12"/>
        <color rgb="FF0070C0"/>
        <rFont val="Tahoma"/>
        <family val="2"/>
      </rPr>
      <t>กิจกรรม</t>
    </r>
    <r>
      <rPr>
        <sz val="12"/>
        <color rgb="FF0070C0"/>
        <rFont val="Tahoma"/>
        <family val="2"/>
      </rPr>
      <t xml:space="preserve">  สร้างห้องน้ำห้องส้วม  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>ภารกิจปกติ วัตถุประสงค์และเป้าหมายไม่สอดคล้องกับโครงการ</t>
    </r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</si>
  <si>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1.ส่งเสริมและสนับสนุนการเพิ่มศักยภาพในการประกอบอาชีพ และการรวมกลุ่มเพื่อการฟื้นฟูและพัฒนาการท่องเที่ยวของเกาะหลีเป๊ะ 
 2.จัดซื้อครุภัณฑ์ (เรือใส่ขยะ จำนวน  2  ลำ  และเรือลากจูง 1  ลำ เครื่องดีเซล  400  แรงม้า)  สำหรับขนใส่ขยะ ไปยังฝั่ง ณ  ท่าเรือปากบารา  โดยร่วมมือกับองค์การบริหารส่วนตำบลปากน้ำ  องค์การบริหารส่วนตำบลเกาะสาหร่าย  และองค์การบริหารส่วนจังหวัดสตูล  เป็นผู้ขนขยะไปกำจัด (8,000,000)
</t>
    </r>
    <r>
      <rPr>
        <b/>
        <u/>
        <sz val="12"/>
        <color rgb="FF0070C0"/>
        <rFont val="Tahoma"/>
        <family val="2"/>
      </rPr>
      <t xml:space="preserve">ความเห็น  </t>
    </r>
    <r>
      <rPr>
        <sz val="12"/>
        <color rgb="FF0070C0"/>
        <rFont val="Tahoma"/>
        <family val="2"/>
      </rPr>
      <t xml:space="preserve">แก้ปัญหาความเดือดร้อน/ส่งเสริมการท่องเที่ยว  โดยตัดงบดำเนินการ 2,000,000 บาท </t>
    </r>
    <r>
      <rPr>
        <sz val="12"/>
        <color rgb="FF0070C0"/>
        <rFont val="Wingdings 2"/>
        <family val="1"/>
        <charset val="2"/>
      </rPr>
      <t></t>
    </r>
    <r>
      <rPr>
        <sz val="12"/>
        <color rgb="FF0070C0"/>
        <rFont val="Tahoma"/>
        <family val="2"/>
      </rPr>
      <t xml:space="preserve">ควรประสานกับท้องถิ่นซึ่งเป็นหน่วยงานหลักในการกำจัดขยะเป็นผู้รับผิดชอบและบริหารโครงการให้เกิดความยั่งยืนต่อไป </t>
    </r>
    <r>
      <rPr>
        <sz val="12"/>
        <color rgb="FF0070C0"/>
        <rFont val="Wingdings 2"/>
        <family val="1"/>
        <charset val="2"/>
      </rPr>
      <t></t>
    </r>
    <r>
      <rPr>
        <sz val="12"/>
        <color rgb="FF0070C0"/>
        <rFont val="Tahoma"/>
        <family val="2"/>
      </rPr>
      <t xml:space="preserve">ควรดำเนินการควบคู่กับการลดปริมาณขยะ  </t>
    </r>
    <r>
      <rPr>
        <sz val="12"/>
        <color rgb="FF0070C0"/>
        <rFont val="Wingdings 2"/>
        <family val="1"/>
        <charset val="2"/>
      </rPr>
      <t></t>
    </r>
    <r>
      <rPr>
        <sz val="12"/>
        <color rgb="FF0070C0"/>
        <rFont val="Tahoma"/>
        <family val="2"/>
      </rPr>
      <t xml:space="preserve"> ควรบูรณาการกับอปท.และมีแผนบริหารจัดการขยะ</t>
    </r>
  </si>
  <si>
    <t xml:space="preserve"> สรุปข้อเสนอ และผลการพิจารณา</t>
  </si>
  <si>
    <t>กลุ่มจังหวัดภาคใต้ชายแดน</t>
  </si>
  <si>
    <t>หมายเหตุ : การจัดสรรตามกรอบวงเงินงบประมาณปี 2555 ตามเกณฑ์ของ ก.น.จ. ของจังหวัดสตูล</t>
  </si>
  <si>
    <r>
      <rPr>
        <b/>
        <u/>
        <sz val="12"/>
        <color rgb="FF0070C0"/>
        <rFont val="Tahoma"/>
        <family val="2"/>
      </rPr>
      <t>กิจกรรม</t>
    </r>
    <r>
      <rPr>
        <sz val="12"/>
        <color rgb="FF0070C0"/>
        <rFont val="Tahoma"/>
        <family val="2"/>
      </rPr>
      <t xml:space="preserve">  1. พัฒนาและเพิ่มผลผลิตเสบียงสัตว์เพื่อรองรับอุตสาหกรรมฮาลาล (3,094,640 บาท)     2.เพิ่มประสิทธิภาพผลผลิตด้านปศุสัตว์เพื่อยกระดับเป็นผลิตภัณฑ์สินค้าฮาลาล (2,322,500 บาท)   3. กิจกรรมการจัดระบบสุขภาพสัตว์ (875,000 บาท)    4. พัฒนากระบวนการผลิตด้านปศุสัตว์  (5,624,360 บาท)   5.กิจกรรมก่อสร้างและจัดหาอุปกรณ์ (6,557,500 บาท)     6.กิจกรรมอำนวยการประชาสัมพันธ์ (668,000 บาท)                      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 xml:space="preserve">   ภารกิจปกติ</t>
    </r>
  </si>
  <si>
    <r>
      <rPr>
        <b/>
        <u/>
        <sz val="11"/>
        <color rgb="FF0070C0"/>
        <rFont val="Tahoma"/>
        <family val="2"/>
      </rPr>
      <t xml:space="preserve">กิจกรรม </t>
    </r>
    <r>
      <rPr>
        <sz val="11"/>
        <color rgb="FF0070C0"/>
        <rFont val="Tahoma"/>
        <family val="2"/>
      </rPr>
      <t xml:space="preserve"> 1. ก่อสร้างระบบควบคุมน้ำ, ระบบป้องกันตลิ่ง, กิจกรรมตลาดน้ำคลองตายาย (15,000,000)
2. ปรับปรุงภูมิทัศน์เขาพญาวัง (41,450,000)
3. จัดหาทุนลอย เรือคะยัก เรือท้องแบน  (4,500,000)
4.ระบบไฟฟ้าแสงสว่าง(400,000)     5. งานแสดงเปิดโครงการ  (2,000,000) 6.จัดประชุม (550,000)
7. ส่งเสริมอาชีพชุมชน อบรม อาสาป้องกันภัยทางทะเล (500,000)
</t>
    </r>
    <r>
      <rPr>
        <b/>
        <u/>
        <sz val="11"/>
        <color rgb="FF0070C0"/>
        <rFont val="Tahoma"/>
        <family val="2"/>
      </rPr>
      <t>ความเห็น</t>
    </r>
    <r>
      <rPr>
        <sz val="11"/>
        <color rgb="FF0070C0"/>
        <rFont val="Tahoma"/>
        <family val="2"/>
      </rPr>
      <t xml:space="preserve">  ส่งเสริมการท่องเที่ยวและ ตัดกิจกรรมประชาสัมพันธ์และสนับสนุนการดำเนินการคณะทำงาน วงเงิน 1,100,000 บาท</t>
    </r>
  </si>
  <si>
    <r>
      <rPr>
        <b/>
        <u/>
        <sz val="12"/>
        <color rgb="FF0070C0"/>
        <rFont val="Tahoma"/>
        <family val="2"/>
      </rPr>
      <t>กิจกรรม</t>
    </r>
    <r>
      <rPr>
        <sz val="12"/>
        <color rgb="FF0070C0"/>
        <rFont val="Tahoma"/>
        <family val="2"/>
      </rPr>
      <t xml:space="preserve">  1. ดำเนินกิจกรรมด้านการท่องเที่ยวจำนวน 8 กิจกรรม 
  1.1 งานวิ่งย้อนรอยประวัติศาสตร์ตะรุเตา 
  1.2 งานเปิดฤดูกาลล่องแก่งวังสายทอง  1.3 งานแข่งขันว่าวประเพณีและว่าวนานาชาติ
  1.4 งานวิ่งผลัดอ่าวไทยสู่อันดามัน  1.5 งานการแข่งขันตกปลานานาชาติลังกาวี – อาดัง ฟิชชิ่งคัพ 1.6 งานส่งท้ายปีเก่า ต้อนรับปีใหม่ ประจำปี ๒๕๕๕  1.7 งานมรกตอันดามัน มหัศจรรย์อาหารอร่อย ของดีที่ละงู 1.8 มหกรรมอาหารจานเด็ดของดีเมืองสตูล
2. จัดทำสื่อประชาสัมพันธ์ด้านการท่องเที่ยวทุกประเภท 3,000,000 บาท
3. จัดกิจกรรมส่งเสริมการขายทั้งในและต่างประเทศ 1,800,000 บาท
</t>
    </r>
    <r>
      <rPr>
        <b/>
        <u/>
        <sz val="12"/>
        <color rgb="FF0070C0"/>
        <rFont val="Tahoma"/>
        <family val="2"/>
      </rPr>
      <t>ความเห็น</t>
    </r>
    <r>
      <rPr>
        <sz val="12"/>
        <color rgb="FF0070C0"/>
        <rFont val="Tahoma"/>
        <family val="2"/>
      </rPr>
      <t xml:space="preserve">    ส่งเสริมการท่องเที่ยว ตัดกิจกรรมส่งเสริมการขายทั้งในและต่างประเทศและสัมมนา ฝึกอบรม 2,950,000 บาท</t>
    </r>
  </si>
  <si>
    <r>
      <rPr>
        <b/>
        <u/>
        <sz val="10"/>
        <color rgb="FF0070C0"/>
        <rFont val="Tahoma"/>
        <family val="2"/>
      </rPr>
      <t>กิจกรรม</t>
    </r>
    <r>
      <rPr>
        <sz val="10"/>
        <color rgb="FF0070C0"/>
        <rFont val="Tahoma"/>
        <family val="2"/>
      </rPr>
      <t xml:space="preserve">  1. งานมหกรรมเยาวชนจังหวัดสตูล (1,500,000บาท) 2. พัฒนาอาสาสมัครรุ่นเยาว์ (3,600,000 บาท)  
3. โครงการพัฒนาผู้นำเยาวชน  (5,000,000 บาท)  
4. โครงการจัดตั้งศูนย์เยาวชนต้นแบบอำเภอละงู (3,500,000 บาท)  
5.โครงการจัดตั้งศูนย์เยาวชนต้นแบบอำเภอควนโดน (3,500,000 บาท)  
6.กิจกรรมชุมนุมลูกเสือเอกชน  (2,500,000 บาท)  
7.โครงการบ้านหลังเรียน (1,000,000 บาท)
8.โครงการค่ายพหุภาษา (1,000,000 บาท) 
9.โครงการจัดตั้งศูนย์การศึกษาอิสลามระดับอำเภอ  (500,000 บาท) 
10.โครงการจัดระเบียบสังคมเด็กและเยาวชนแบบบูรณาการ ( 1,000,000 บาท)
11. โครงการพัฒนาทักษะชีวิตและส่งเสริมความรู้เพื่อป้องกัน และแก้ไขปัญหาพฤติกรรมและการกระทำผิดของเด็กและเยาวชนจังหวัดสตูล (500,000 บาท) 
12.  กิจกรรมถนนเด็กเดิน (1,400,000 บาท)
</t>
    </r>
    <r>
      <rPr>
        <b/>
        <u/>
        <sz val="10"/>
        <color rgb="FF0070C0"/>
        <rFont val="Tahoma"/>
        <family val="2"/>
      </rPr>
      <t xml:space="preserve">ความเห็น </t>
    </r>
    <r>
      <rPr>
        <b/>
        <sz val="10"/>
        <color rgb="FF0070C0"/>
        <rFont val="Tahoma"/>
        <family val="2"/>
      </rPr>
      <t xml:space="preserve"> </t>
    </r>
    <r>
      <rPr>
        <sz val="10"/>
        <color rgb="FF0070C0"/>
        <rFont val="Tahoma"/>
        <family val="2"/>
      </rPr>
      <t xml:space="preserve"> ภารกิจปกติและเป็นการรวมกิจกรรมย่อย ทำให้โครงการในภาพรวมขาดความชัดเจนรวมทั้งมีโครงการก่อสร้างศูนย์ 2 แห่งซึ่งขาดรายละเอียด</t>
    </r>
  </si>
  <si>
    <r>
      <rPr>
        <b/>
        <sz val="10"/>
        <color rgb="FF0070C0"/>
        <rFont val="Tahoma"/>
        <family val="2"/>
      </rPr>
      <t xml:space="preserve">กิจกรรม </t>
    </r>
    <r>
      <rPr>
        <sz val="10"/>
        <color rgb="FF0070C0"/>
        <rFont val="Tahoma"/>
        <family val="2"/>
      </rPr>
      <t xml:space="preserve"> 1.โครงการปรับบ้านเป็นโรงเรียนเปลี่ยนพ่อแม่เป็นครู จัดค่ายสัมพันธ์ แบ่งเป็น 5 กิจกรรม(1,500,000 )
2.โครงการเสริมสร้างความเข้มแข็งของครอบครัวจังหวัดสตูล  สนับสนุนการจัดกิจกรรมศูนย์พัฒนาครอบครัวในชุมชน จำนวน 5 แห่ง (1,500,000)
3.กิจกรรมสายใยรักแห่งครอบครัว จัดกิจกรรมในพื้นที่หมู่บ้านสายใยรักแห่งครอบครัวจังหวัดสตูล รวมทั้งจัดตั้งหมู่บ้านต้นแบบในการดำเนินกิจกรรมด้านอนามัยแม่และเด็ก  และกิจกรรมครอบครัวเข้มแข็ง(3,000,000 )
4.กิจกรรมทักษะชีวิตตามวิถีอิสลาม จัดเป็นการเข้าค่ายทักษะชีวิต จัดตั้งเครือข่ายเยาวชนห่างไกลอบายมุข กลุ่มเป้าหมายเป็นนักเรียนโรงเรียนเอกชนสถาบันการศึกษาปอเนาะ และศูนย์การศึกษาอิสลามประจำมัสยิด (1,000,000)
5.กิจกรรมครอบครัวร่วมใจต้านภัยยาเสพติด จัดให้พ่อ แม่ ผู้ปกครอง ของเด็กกลุ่มนี้เข้าค่ายทำกิจกรรมร่วมกัน เพื่อเรียนรู้ทักษะการแก้ไขปัญหาในครอบครัวร่วมกัน จำนวน 15 รุ่น รุ่นละ 100 คน                      ( 3,000,000)</t>
    </r>
    <r>
      <rPr>
        <b/>
        <sz val="10"/>
        <color rgb="FF0070C0"/>
        <rFont val="Tahoma"/>
        <family val="2"/>
      </rPr>
      <t xml:space="preserve">                               </t>
    </r>
    <r>
      <rPr>
        <b/>
        <u/>
        <sz val="10"/>
        <color rgb="FF0070C0"/>
        <rFont val="Tahoma"/>
        <family val="2"/>
      </rPr>
      <t xml:space="preserve"> ความเห็น</t>
    </r>
    <r>
      <rPr>
        <b/>
        <sz val="10"/>
        <color rgb="FF0070C0"/>
        <rFont val="Tahoma"/>
        <family val="2"/>
      </rPr>
      <t xml:space="preserve">    </t>
    </r>
    <r>
      <rPr>
        <sz val="10"/>
        <color rgb="FF0070C0"/>
        <rFont val="Tahoma"/>
        <family val="2"/>
      </rPr>
      <t xml:space="preserve">-ส่งเสริมการสร้างความเข้มแข็งให้กับครอบครัว/ลดปัญหายาเสพติดอาชญากรรมในพื้นที่   </t>
    </r>
  </si>
  <si>
    <t>แผนพัฒนาจังหวัดสตูลที่เสนอให้พิจารณา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</si>
  <si>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r>
      <rPr>
        <b/>
        <u/>
        <sz val="11"/>
        <color rgb="FF0070C0"/>
        <rFont val="Tahoma"/>
        <family val="2"/>
      </rPr>
      <t xml:space="preserve">กิจกรรม </t>
    </r>
    <r>
      <rPr>
        <sz val="11"/>
        <color rgb="FF0070C0"/>
        <rFont val="Tahoma"/>
        <family val="2"/>
      </rPr>
      <t xml:space="preserve"> 1.  ศึกษา สำรวจ ออกแบบ (EIA) พื้นที่ป่าชายเลน จำนวน 2 จุด  คือ  ต.ทุ่งสะโบ๊ะ  อ.ทุ่งหว้า  และ ต.ปากบารา อ.ละงู  จ.สตูล  โดยสถาบันการศึกษา/เอกชนผู้มีความชำนาญ
2.  ส่งเสริมการรวมกลุ่มเพื่ออนุรักษ์ป่าชายเลน  7 อำเภอของจังหวัดสตูล และรวมไปถึงนักท่องเที่ยว
3.  สนับสนุนการปลูกป่าชายเลนแบบมีส่วนร่วม  ซึ่งสมาชิกแต่ละเครือข่ายสามารถสร้างได้แบบไม่มีวันหมด
4.  ส่งเสริมให้เกิดแหล่งเรียนรู้ทางด้านทรัพยากรชายฝั่งทะเล (ต่อยอดโครงการก่อสร้างศูนย์เรียนรู้ทางด้านทรัพยากรชายฝั่งทะเล ปี 2552  ซึ่งจะเพิ่มเติม  ห้องประชุม  ห้องน้ำ  สื่อประชาสัมพันธ์แบบพาราโนม่า หมุน 180 องศา ออกแบบโดยสถาปนิกชำนาญการ จัดนิทรรศการ โสตทัศนูปกรณ์ แบบจำลองป่าชายเลน ฯลฯ                            </t>
    </r>
    <r>
      <rPr>
        <b/>
        <u/>
        <sz val="11"/>
        <color rgb="FF0070C0"/>
        <rFont val="Tahoma"/>
        <family val="2"/>
      </rPr>
      <t>ความเห็น</t>
    </r>
    <r>
      <rPr>
        <sz val="11"/>
        <color rgb="FF0070C0"/>
        <rFont val="Tahoma"/>
        <family val="2"/>
      </rPr>
      <t xml:space="preserve">  ภารกิจปกติ
</t>
    </r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</si>
  <si>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ติดตั้งทุ่นลอยน้ำเพื่อประกอบเป็นท่าเทียบเรือบริการนักท่องเที่ยว อุทยานแห่งชาติตะรุเตา จำนวน 3 ทุ่น     </t>
    </r>
    <r>
      <rPr>
        <b/>
        <u/>
        <sz val="12"/>
        <color rgb="FF0070C0"/>
        <rFont val="Tahoma"/>
        <family val="2"/>
      </rPr>
      <t xml:space="preserve">ความเห็น </t>
    </r>
    <r>
      <rPr>
        <sz val="12"/>
        <color rgb="FF0070C0"/>
        <rFont val="Tahoma"/>
        <family val="2"/>
      </rPr>
      <t xml:space="preserve">   ส่งเสริมการท่องเที่ยวและอำนวยความสะดวกความปลอดภัยให้นักท่องเที่ยว       </t>
    </r>
  </si>
  <si>
    <r>
      <rPr>
        <b/>
        <u/>
        <sz val="12"/>
        <color rgb="FF0070C0"/>
        <rFont val="Tahoma"/>
        <family val="2"/>
      </rPr>
      <t xml:space="preserve">กิจกรรม </t>
    </r>
    <r>
      <rPr>
        <sz val="12"/>
        <color rgb="FF0070C0"/>
        <rFont val="Tahoma"/>
        <family val="2"/>
      </rPr>
      <t xml:space="preserve"> ก่อสร้างอาคารสำนักงานศูนย์การเรียนรู้ การประชาสัมพันธ์ การบริการ และการช่วยเหลือนักท่องเที่ยวในเขตอุทยานแห่งชาติตะรุเตา จำนวน 2 หลัง  แผงโซล่าเซลล์ ถังเก็บน้ำ และอุปกรณ์ดำน้ำตื้นต่างๆ ค่าครุภัณฑ์ 1.แผงพลังงานแสงอาทิตย์ 80 แผง รวม 30,000 2.ถังเก็บน้ำ 5,000 ลิตร 5 ถัง 80,000  3.หน้ากากดำน้ำ+เสื้อชูชีพ+ห่วงชูชีพ 500 ชุด                                   </t>
    </r>
    <r>
      <rPr>
        <b/>
        <u/>
        <sz val="12"/>
        <color rgb="FF0070C0"/>
        <rFont val="Tahoma"/>
        <family val="2"/>
      </rPr>
      <t>ความเห็น</t>
    </r>
    <r>
      <rPr>
        <sz val="12"/>
        <color rgb="FF0070C0"/>
        <rFont val="Tahoma"/>
        <family val="2"/>
      </rPr>
      <t xml:space="preserve">  ส่งเสริมการท่องเที่ยว</t>
    </r>
  </si>
  <si>
    <r>
      <rPr>
        <b/>
        <u/>
        <sz val="12"/>
        <color rgb="FF0070C0"/>
        <rFont val="Tahoma"/>
        <family val="2"/>
      </rPr>
      <t>กิจกรรม</t>
    </r>
    <r>
      <rPr>
        <sz val="12"/>
        <color rgb="FF0070C0"/>
        <rFont val="Tahoma"/>
        <family val="2"/>
      </rPr>
      <t xml:space="preserve">  ก่อสร้างโครงสร้างพื้นฐานและสิ่งอำนวยความสะดวกเพื่อการท่องเที่ยว ในสถานที่ท่องเที่ยวบริเวณท่าเทียบเรือตำมะลังคือ ทางเดินชมธรรมชาติป่าชายเลน ศาลานิทรรศการในเส้นทางเดิน  หอชมธรรมชาติป่าชายเลน อาคารบริการนักท่องเที่ยว                        </t>
    </r>
    <r>
      <rPr>
        <b/>
        <u/>
        <sz val="12"/>
        <color rgb="FF0070C0"/>
        <rFont val="Tahoma"/>
        <family val="2"/>
      </rPr>
      <t>ความเห็น</t>
    </r>
    <r>
      <rPr>
        <sz val="12"/>
        <color rgb="FF0070C0"/>
        <rFont val="Tahoma"/>
        <family val="2"/>
      </rPr>
      <t xml:space="preserve">   ขาดรายละเอียดกิจกรรมและรายละเอียดการใช้งบประมาณ</t>
    </r>
  </si>
  <si>
    <r>
      <rPr>
        <b/>
        <u/>
        <sz val="12"/>
        <color rgb="FF0070C0"/>
        <rFont val="Tahoma"/>
        <family val="2"/>
      </rPr>
      <t>กิจกรรม</t>
    </r>
    <r>
      <rPr>
        <sz val="12"/>
        <color rgb="FF0070C0"/>
        <rFont val="Tahoma"/>
        <family val="2"/>
      </rPr>
      <t xml:space="preserve">  ก่อสร้างระบบโครงสร้างพื้นฐานชุมชนตำมะลัง คือ ทางเดินเชื่อมในหมู่บ้าน ระบบไฟฟ้าส่องสว่างทางเดิน ลานกิจกรรมชุมชน ลานกีฬาชุมชน ปรับปรุงภูมิทัศน์ทางเดิน                      </t>
    </r>
    <r>
      <rPr>
        <b/>
        <u/>
        <sz val="12"/>
        <color rgb="FF0070C0"/>
        <rFont val="Tahoma"/>
        <family val="2"/>
      </rPr>
      <t>ความเห็น</t>
    </r>
    <r>
      <rPr>
        <b/>
        <sz val="12"/>
        <color rgb="FF0070C0"/>
        <rFont val="Tahoma"/>
        <family val="2"/>
      </rPr>
      <t xml:space="preserve"> </t>
    </r>
    <r>
      <rPr>
        <sz val="12"/>
        <color rgb="FF0070C0"/>
        <rFont val="Tahoma"/>
        <family val="2"/>
      </rPr>
      <t>ส่งเสริมพัฒนาชุมชน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</si>
</sst>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#,##0_ ;\-#,##0\ "/>
    <numFmt numFmtId="188" formatCode="_-* #,##0_-;\-* #,##0_-;_-* &quot;-&quot;??_-;_-@_-"/>
  </numFmts>
  <fonts count="45">
    <font>
      <sz val="11"/>
      <color theme="1"/>
      <name val="Tahoma"/>
      <family val="2"/>
      <charset val="222"/>
      <scheme val="minor"/>
    </font>
    <font>
      <sz val="12"/>
      <color indexed="8"/>
      <name val="Tahoma"/>
      <family val="2"/>
    </font>
    <font>
      <b/>
      <sz val="12"/>
      <color indexed="8"/>
      <name val="Tahoma"/>
      <family val="2"/>
    </font>
    <font>
      <sz val="18"/>
      <color indexed="8"/>
      <name val="Tahoma"/>
      <family val="2"/>
    </font>
    <font>
      <b/>
      <sz val="16"/>
      <color indexed="8"/>
      <name val="Tahoma"/>
      <family val="2"/>
    </font>
    <font>
      <sz val="16"/>
      <color indexed="8"/>
      <name val="Tahoma"/>
      <family val="2"/>
    </font>
    <font>
      <b/>
      <sz val="22"/>
      <color indexed="8"/>
      <name val="Tahoma"/>
      <family val="2"/>
    </font>
    <font>
      <b/>
      <sz val="24"/>
      <color indexed="8"/>
      <name val="Tahoma"/>
      <family val="2"/>
    </font>
    <font>
      <sz val="11"/>
      <color indexed="8"/>
      <name val="Calibri"/>
      <family val="2"/>
      <charset val="22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8"/>
      <name val="Calibri"/>
      <family val="2"/>
      <charset val="22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sz val="12"/>
      <color rgb="FF0070C0"/>
      <name val="Tahoma"/>
      <family val="2"/>
    </font>
    <font>
      <b/>
      <sz val="12"/>
      <color rgb="FF0070C0"/>
      <name val="Tahoma"/>
      <family val="2"/>
    </font>
    <font>
      <sz val="10"/>
      <color rgb="FF0070C0"/>
      <name val="Tahoma"/>
      <family val="2"/>
    </font>
    <font>
      <b/>
      <u/>
      <sz val="12"/>
      <color rgb="FF0070C0"/>
      <name val="Tahoma"/>
      <family val="2"/>
    </font>
    <font>
      <b/>
      <sz val="10"/>
      <color indexed="8"/>
      <name val="Cordia New"/>
      <family val="2"/>
    </font>
    <font>
      <sz val="11"/>
      <color rgb="FF0070C0"/>
      <name val="Tahoma"/>
      <family val="2"/>
    </font>
    <font>
      <b/>
      <u/>
      <sz val="11"/>
      <color rgb="FF0070C0"/>
      <name val="Tahoma"/>
      <family val="2"/>
    </font>
    <font>
      <sz val="12"/>
      <color rgb="FF0070C0"/>
      <name val="Wingdings 2"/>
      <family val="1"/>
      <charset val="2"/>
    </font>
    <font>
      <sz val="11"/>
      <name val="Tahoma"/>
      <family val="2"/>
    </font>
    <font>
      <b/>
      <sz val="11"/>
      <color theme="1"/>
      <name val="Tahoma"/>
      <family val="2"/>
    </font>
    <font>
      <b/>
      <sz val="14"/>
      <color rgb="FFFF0000"/>
      <name val="Tahoma"/>
      <family val="2"/>
    </font>
    <font>
      <sz val="10"/>
      <color rgb="FFFF0000"/>
      <name val="Tahoma"/>
      <family val="2"/>
    </font>
    <font>
      <b/>
      <sz val="12"/>
      <color rgb="FFFF0000"/>
      <name val="Tahoma"/>
      <family val="2"/>
    </font>
    <font>
      <sz val="11"/>
      <color rgb="FFFF0000"/>
      <name val="Tahoma"/>
      <family val="2"/>
    </font>
    <font>
      <sz val="11"/>
      <color rgb="FFFF0000"/>
      <name val="Tahoma"/>
      <family val="2"/>
      <charset val="222"/>
      <scheme val="minor"/>
    </font>
    <font>
      <b/>
      <sz val="11"/>
      <color rgb="FFFF0000"/>
      <name val="Tahoma"/>
      <family val="2"/>
    </font>
    <font>
      <sz val="12"/>
      <color rgb="FFFF0000"/>
      <name val="Tahoma"/>
      <family val="2"/>
    </font>
    <font>
      <b/>
      <u/>
      <sz val="12"/>
      <color rgb="FFFF0000"/>
      <name val="Tahoma"/>
      <family val="2"/>
    </font>
    <font>
      <i/>
      <sz val="12"/>
      <color rgb="FFFF0000"/>
      <name val="Tahoma"/>
      <family val="2"/>
    </font>
    <font>
      <u/>
      <sz val="12"/>
      <color rgb="FFFF0000"/>
      <name val="Tahoma"/>
      <family val="2"/>
    </font>
    <font>
      <sz val="16"/>
      <color rgb="FFFF0000"/>
      <name val="Tahoma"/>
      <family val="2"/>
    </font>
    <font>
      <b/>
      <sz val="10"/>
      <color rgb="FF0070C0"/>
      <name val="Tahoma"/>
      <family val="2"/>
    </font>
    <font>
      <b/>
      <u/>
      <sz val="10"/>
      <color rgb="FF0070C0"/>
      <name val="Tahoma"/>
      <family val="2"/>
    </font>
    <font>
      <b/>
      <sz val="9"/>
      <color indexed="8"/>
      <name val="Tahoma"/>
      <family val="2"/>
    </font>
    <font>
      <b/>
      <sz val="10"/>
      <color rgb="FFFF0000"/>
      <name val="Tahoma"/>
      <family val="2"/>
    </font>
    <font>
      <b/>
      <sz val="9"/>
      <color theme="1"/>
      <name val="Tahoma"/>
      <family val="2"/>
    </font>
    <font>
      <b/>
      <u val="singleAccounting"/>
      <sz val="10"/>
      <color indexed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55">
    <xf numFmtId="0" fontId="0" fillId="0" borderId="0" xfId="0"/>
    <xf numFmtId="0" fontId="10" fillId="0" borderId="0" xfId="0" applyFont="1" applyFill="1"/>
    <xf numFmtId="0" fontId="10" fillId="0" borderId="0" xfId="0" applyFont="1"/>
    <xf numFmtId="0" fontId="9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2" borderId="4" xfId="0" applyFont="1" applyFill="1" applyBorder="1" applyAlignment="1">
      <alignment vertical="center"/>
    </xf>
    <xf numFmtId="0" fontId="9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3" fontId="9" fillId="3" borderId="1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187" fontId="13" fillId="0" borderId="14" xfId="1" applyNumberFormat="1" applyFont="1" applyBorder="1"/>
    <xf numFmtId="0" fontId="13" fillId="0" borderId="15" xfId="0" applyFont="1" applyBorder="1" applyAlignment="1">
      <alignment horizontal="center"/>
    </xf>
    <xf numFmtId="187" fontId="13" fillId="0" borderId="15" xfId="1" applyNumberFormat="1" applyFont="1" applyBorder="1"/>
    <xf numFmtId="188" fontId="9" fillId="0" borderId="3" xfId="1" applyNumberFormat="1" applyFont="1" applyBorder="1" applyAlignment="1">
      <alignment horizontal="center" vertical="center"/>
    </xf>
    <xf numFmtId="188" fontId="10" fillId="0" borderId="0" xfId="1" applyNumberFormat="1" applyFont="1" applyFill="1"/>
    <xf numFmtId="188" fontId="10" fillId="0" borderId="0" xfId="1" applyNumberFormat="1" applyFont="1"/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20" fillId="0" borderId="0" xfId="0" applyFont="1" applyFill="1"/>
    <xf numFmtId="0" fontId="18" fillId="0" borderId="1" xfId="0" applyFont="1" applyFill="1" applyBorder="1" applyAlignment="1">
      <alignment horizontal="left" vertical="top" wrapText="1"/>
    </xf>
    <xf numFmtId="188" fontId="18" fillId="0" borderId="1" xfId="1" applyNumberFormat="1" applyFont="1" applyFill="1" applyBorder="1" applyAlignment="1">
      <alignment horizontal="left" vertical="top" wrapText="1"/>
    </xf>
    <xf numFmtId="3" fontId="20" fillId="0" borderId="0" xfId="0" applyNumberFormat="1" applyFont="1" applyFill="1"/>
    <xf numFmtId="0" fontId="5" fillId="0" borderId="0" xfId="0" applyFont="1" applyFill="1"/>
    <xf numFmtId="188" fontId="5" fillId="0" borderId="0" xfId="1" applyNumberFormat="1" applyFont="1"/>
    <xf numFmtId="0" fontId="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188" fontId="9" fillId="0" borderId="0" xfId="1" applyNumberFormat="1" applyFont="1" applyAlignment="1">
      <alignment horizontal="center"/>
    </xf>
    <xf numFmtId="0" fontId="10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3" fillId="0" borderId="1" xfId="0" applyFont="1" applyFill="1" applyBorder="1" applyAlignment="1">
      <alignment vertical="top" wrapText="1"/>
    </xf>
    <xf numFmtId="188" fontId="18" fillId="0" borderId="1" xfId="1" applyNumberFormat="1" applyFont="1" applyFill="1" applyBorder="1" applyAlignment="1">
      <alignment vertical="top" wrapText="1"/>
    </xf>
    <xf numFmtId="188" fontId="18" fillId="0" borderId="5" xfId="1" applyNumberFormat="1" applyFont="1" applyFill="1" applyBorder="1" applyAlignment="1">
      <alignment horizontal="left" vertical="top" wrapText="1"/>
    </xf>
    <xf numFmtId="0" fontId="18" fillId="0" borderId="5" xfId="0" applyFont="1" applyFill="1" applyBorder="1" applyAlignment="1">
      <alignment vertical="top" wrapText="1"/>
    </xf>
    <xf numFmtId="0" fontId="18" fillId="0" borderId="5" xfId="0" applyFont="1" applyFill="1" applyBorder="1" applyAlignment="1">
      <alignment horizontal="left" vertical="top" wrapText="1"/>
    </xf>
    <xf numFmtId="188" fontId="18" fillId="0" borderId="2" xfId="1" applyNumberFormat="1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vertical="top" wrapText="1"/>
    </xf>
    <xf numFmtId="187" fontId="27" fillId="0" borderId="0" xfId="1" applyNumberFormat="1" applyFont="1"/>
    <xf numFmtId="0" fontId="29" fillId="0" borderId="0" xfId="0" applyFont="1" applyFill="1"/>
    <xf numFmtId="188" fontId="29" fillId="0" borderId="0" xfId="1" applyNumberFormat="1" applyFont="1" applyFill="1"/>
    <xf numFmtId="0" fontId="29" fillId="0" borderId="0" xfId="0" applyFont="1" applyFill="1" applyAlignment="1">
      <alignment horizontal="center"/>
    </xf>
    <xf numFmtId="0" fontId="30" fillId="2" borderId="3" xfId="0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0" fillId="2" borderId="4" xfId="0" applyFont="1" applyFill="1" applyBorder="1" applyAlignment="1">
      <alignment vertical="center"/>
    </xf>
    <xf numFmtId="0" fontId="33" fillId="0" borderId="0" xfId="0" applyFont="1" applyAlignment="1">
      <alignment horizontal="center"/>
    </xf>
    <xf numFmtId="0" fontId="34" fillId="5" borderId="1" xfId="0" applyFont="1" applyFill="1" applyBorder="1" applyAlignment="1">
      <alignment horizontal="center" vertical="top"/>
    </xf>
    <xf numFmtId="0" fontId="34" fillId="5" borderId="1" xfId="0" applyFont="1" applyFill="1" applyBorder="1" applyAlignment="1">
      <alignment vertical="top" wrapText="1"/>
    </xf>
    <xf numFmtId="188" fontId="34" fillId="5" borderId="1" xfId="1" applyNumberFormat="1" applyFont="1" applyFill="1" applyBorder="1" applyAlignment="1">
      <alignment vertical="top" wrapText="1"/>
    </xf>
    <xf numFmtId="0" fontId="34" fillId="5" borderId="1" xfId="0" applyFont="1" applyFill="1" applyBorder="1" applyAlignment="1">
      <alignment horizontal="center" vertical="top" wrapText="1"/>
    </xf>
    <xf numFmtId="0" fontId="29" fillId="5" borderId="0" xfId="0" applyFont="1" applyFill="1"/>
    <xf numFmtId="0" fontId="34" fillId="5" borderId="1" xfId="0" applyFont="1" applyFill="1" applyBorder="1" applyAlignment="1">
      <alignment horizontal="left" vertical="top" wrapText="1"/>
    </xf>
    <xf numFmtId="188" fontId="34" fillId="5" borderId="5" xfId="1" applyNumberFormat="1" applyFont="1" applyFill="1" applyBorder="1" applyAlignment="1">
      <alignment horizontal="left" vertical="top" wrapText="1"/>
    </xf>
    <xf numFmtId="0" fontId="34" fillId="5" borderId="5" xfId="0" applyFont="1" applyFill="1" applyBorder="1" applyAlignment="1">
      <alignment vertical="top" wrapText="1"/>
    </xf>
    <xf numFmtId="188" fontId="34" fillId="5" borderId="1" xfId="1" applyNumberFormat="1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center" vertical="top"/>
    </xf>
    <xf numFmtId="0" fontId="34" fillId="0" borderId="1" xfId="0" applyFont="1" applyFill="1" applyBorder="1" applyAlignment="1">
      <alignment horizontal="left" vertical="top" wrapText="1"/>
    </xf>
    <xf numFmtId="188" fontId="34" fillId="0" borderId="1" xfId="1" applyNumberFormat="1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top" wrapText="1"/>
    </xf>
    <xf numFmtId="3" fontId="29" fillId="5" borderId="0" xfId="0" applyNumberFormat="1" applyFont="1" applyFill="1"/>
    <xf numFmtId="3" fontId="29" fillId="0" borderId="0" xfId="0" applyNumberFormat="1" applyFont="1" applyFill="1"/>
    <xf numFmtId="0" fontId="34" fillId="5" borderId="5" xfId="0" applyFont="1" applyFill="1" applyBorder="1" applyAlignment="1">
      <alignment horizontal="left" vertical="top" wrapText="1"/>
    </xf>
    <xf numFmtId="188" fontId="34" fillId="5" borderId="2" xfId="1" applyNumberFormat="1" applyFont="1" applyFill="1" applyBorder="1" applyAlignment="1">
      <alignment horizontal="left" vertical="top" wrapText="1"/>
    </xf>
    <xf numFmtId="0" fontId="34" fillId="5" borderId="2" xfId="0" applyFont="1" applyFill="1" applyBorder="1" applyAlignment="1">
      <alignment horizontal="left" vertical="top" wrapText="1"/>
    </xf>
    <xf numFmtId="0" fontId="34" fillId="5" borderId="2" xfId="0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center" vertical="top"/>
    </xf>
    <xf numFmtId="0" fontId="28" fillId="0" borderId="5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top" wrapText="1"/>
    </xf>
    <xf numFmtId="188" fontId="28" fillId="0" borderId="2" xfId="1" applyNumberFormat="1" applyFont="1" applyFill="1" applyBorder="1" applyAlignment="1">
      <alignment horizontal="center" vertical="top" wrapText="1"/>
    </xf>
    <xf numFmtId="0" fontId="28" fillId="0" borderId="2" xfId="0" applyFont="1" applyFill="1" applyBorder="1" applyAlignment="1">
      <alignment horizontal="center" vertical="top" wrapText="1"/>
    </xf>
    <xf numFmtId="0" fontId="28" fillId="0" borderId="0" xfId="0" applyFont="1" applyFill="1" applyAlignment="1">
      <alignment horizontal="center"/>
    </xf>
    <xf numFmtId="0" fontId="38" fillId="0" borderId="0" xfId="0" applyFont="1"/>
    <xf numFmtId="0" fontId="38" fillId="0" borderId="0" xfId="0" applyFont="1" applyFill="1"/>
    <xf numFmtId="188" fontId="38" fillId="0" borderId="0" xfId="1" applyNumberFormat="1" applyFont="1"/>
    <xf numFmtId="0" fontId="38" fillId="0" borderId="0" xfId="0" applyFont="1" applyAlignment="1">
      <alignment horizontal="center"/>
    </xf>
    <xf numFmtId="0" fontId="29" fillId="0" borderId="0" xfId="0" applyFont="1"/>
    <xf numFmtId="188" fontId="29" fillId="0" borderId="0" xfId="1" applyNumberFormat="1" applyFont="1"/>
    <xf numFmtId="0" fontId="2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188" fontId="13" fillId="0" borderId="0" xfId="1" applyNumberFormat="1" applyFont="1"/>
    <xf numFmtId="188" fontId="12" fillId="0" borderId="0" xfId="1" applyNumberFormat="1" applyFont="1"/>
    <xf numFmtId="0" fontId="26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20" fillId="0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/>
    </xf>
    <xf numFmtId="188" fontId="41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vertical="center"/>
    </xf>
    <xf numFmtId="3" fontId="42" fillId="0" borderId="0" xfId="0" applyNumberFormat="1" applyFont="1" applyAlignment="1">
      <alignment horizontal="center" vertical="center"/>
    </xf>
    <xf numFmtId="188" fontId="42" fillId="0" borderId="0" xfId="0" applyNumberFormat="1" applyFont="1" applyAlignment="1">
      <alignment horizontal="center" vertical="center"/>
    </xf>
    <xf numFmtId="187" fontId="43" fillId="0" borderId="0" xfId="1" applyNumberFormat="1" applyFont="1"/>
    <xf numFmtId="188" fontId="44" fillId="0" borderId="0" xfId="1" applyNumberFormat="1" applyFont="1" applyAlignment="1">
      <alignment horizontal="center"/>
    </xf>
    <xf numFmtId="3" fontId="10" fillId="0" borderId="0" xfId="0" applyNumberFormat="1" applyFont="1"/>
    <xf numFmtId="3" fontId="26" fillId="0" borderId="6" xfId="0" applyNumberFormat="1" applyFont="1" applyBorder="1" applyAlignment="1">
      <alignment horizontal="right"/>
    </xf>
    <xf numFmtId="3" fontId="13" fillId="0" borderId="6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/>
    </xf>
    <xf numFmtId="188" fontId="2" fillId="2" borderId="3" xfId="1" applyNumberFormat="1" applyFont="1" applyFill="1" applyBorder="1" applyAlignment="1">
      <alignment horizontal="center" vertical="center" wrapText="1"/>
    </xf>
    <xf numFmtId="188" fontId="0" fillId="0" borderId="4" xfId="1" applyNumberFormat="1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/>
    </xf>
    <xf numFmtId="188" fontId="30" fillId="2" borderId="3" xfId="1" applyNumberFormat="1" applyFont="1" applyFill="1" applyBorder="1" applyAlignment="1">
      <alignment horizontal="center" vertical="center" wrapText="1"/>
    </xf>
    <xf numFmtId="188" fontId="32" fillId="0" borderId="4" xfId="1" applyNumberFormat="1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zoomScale="62" zoomScaleNormal="62" workbookViewId="0">
      <selection activeCell="F19" sqref="F19"/>
    </sheetView>
  </sheetViews>
  <sheetFormatPr defaultColWidth="9.125" defaultRowHeight="16.5" customHeight="1"/>
  <cols>
    <col min="1" max="6" width="9.125" style="8" customWidth="1"/>
    <col min="7" max="7" width="5" style="8" customWidth="1"/>
    <col min="8" max="12" width="9.125" style="8" customWidth="1"/>
    <col min="13" max="13" width="22.25" style="8" customWidth="1"/>
    <col min="14" max="14" width="8.125" style="8" customWidth="1"/>
    <col min="15" max="16384" width="9.125" style="8"/>
  </cols>
  <sheetData>
    <row r="1" spans="1:13" s="4" customFormat="1" ht="15.75" customHeight="1"/>
    <row r="2" spans="1:13" s="4" customFormat="1" ht="15.75" customHeight="1"/>
    <row r="3" spans="1:13" s="4" customFormat="1" ht="15.75" customHeight="1"/>
    <row r="4" spans="1:13" s="6" customFormat="1" ht="15.75" customHeight="1"/>
    <row r="5" spans="1:13" s="6" customFormat="1" ht="15.75" customHeight="1"/>
    <row r="6" spans="1:13" ht="15.75" customHeight="1"/>
    <row r="7" spans="1:13" ht="15.75" customHeight="1"/>
    <row r="8" spans="1:13" ht="15.75" customHeight="1"/>
    <row r="9" spans="1:13" ht="15.75" customHeight="1"/>
    <row r="10" spans="1:13" s="7" customFormat="1" ht="15.75" customHeight="1"/>
    <row r="11" spans="1:13" s="7" customFormat="1" ht="15.75" customHeight="1"/>
    <row r="12" spans="1:13" s="7" customFormat="1" ht="34.5" customHeight="1">
      <c r="A12" s="121" t="s">
        <v>81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</row>
    <row r="13" spans="1:13" s="7" customFormat="1" ht="34.5" customHeight="1">
      <c r="A13" s="122" t="s">
        <v>82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7" customFormat="1" ht="16.5" customHeight="1"/>
    <row r="15" spans="1:13" s="7" customFormat="1" ht="16.5" customHeight="1"/>
    <row r="16" spans="1:13" s="7" customFormat="1" ht="16.5" customHeight="1"/>
    <row r="17" s="7" customFormat="1" ht="16.5" customHeight="1"/>
    <row r="18" s="7" customFormat="1" ht="16.5" customHeight="1"/>
    <row r="19" s="7" customFormat="1" ht="16.5" customHeight="1"/>
    <row r="20" s="7" customFormat="1" ht="16.5" customHeight="1"/>
    <row r="21" s="7" customFormat="1" ht="16.5" customHeight="1"/>
    <row r="22" s="7" customFormat="1" ht="16.5" customHeight="1"/>
    <row r="23" s="7" customFormat="1" ht="16.5" customHeight="1"/>
    <row r="24" s="7" customFormat="1" ht="16.5" customHeight="1"/>
    <row r="25" s="7" customFormat="1" ht="16.5" customHeight="1"/>
    <row r="26" s="7" customFormat="1" ht="16.5" customHeight="1"/>
    <row r="27" s="7" customFormat="1" ht="16.5" customHeight="1"/>
    <row r="28" s="7" customFormat="1" ht="16.5" customHeight="1"/>
    <row r="29" s="7" customFormat="1" ht="16.5" customHeight="1"/>
    <row r="30" s="7" customFormat="1" ht="16.5" customHeight="1"/>
    <row r="31" s="7" customFormat="1" ht="16.5" customHeight="1"/>
    <row r="32" s="7" customFormat="1" ht="16.5" customHeight="1"/>
    <row r="33" s="6" customFormat="1" ht="16.5" customHeight="1"/>
    <row r="34" s="6" customFormat="1" ht="16.5" customHeight="1"/>
  </sheetData>
  <mergeCells count="2">
    <mergeCell ref="A12:M12"/>
    <mergeCell ref="A13:M13"/>
  </mergeCells>
  <phoneticPr fontId="11" type="noConversion"/>
  <pageMargins left="0.45" right="0.2" top="0.7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"/>
  <sheetViews>
    <sheetView zoomScaleSheetLayoutView="130" workbookViewId="0">
      <selection activeCell="B9" sqref="B9"/>
    </sheetView>
  </sheetViews>
  <sheetFormatPr defaultColWidth="9" defaultRowHeight="12.75"/>
  <cols>
    <col min="1" max="1" width="4.375" style="2" customWidth="1"/>
    <col min="2" max="2" width="37.25" style="2" customWidth="1"/>
    <col min="3" max="3" width="10.625" style="2" customWidth="1"/>
    <col min="4" max="4" width="16.625" style="2" customWidth="1"/>
    <col min="5" max="5" width="11.125" style="2" bestFit="1" customWidth="1"/>
    <col min="6" max="6" width="14.125" style="2" customWidth="1"/>
    <col min="7" max="7" width="9" style="2"/>
    <col min="8" max="8" width="12" style="2" customWidth="1"/>
    <col min="9" max="9" width="9" style="2"/>
    <col min="10" max="10" width="12.375" style="2" customWidth="1"/>
    <col min="11" max="16384" width="9" style="2"/>
  </cols>
  <sheetData>
    <row r="1" spans="1:10" ht="15">
      <c r="A1" s="5" t="s">
        <v>85</v>
      </c>
      <c r="B1" s="7"/>
    </row>
    <row r="2" spans="1:10" ht="15">
      <c r="A2" s="5"/>
      <c r="B2" s="7" t="s">
        <v>93</v>
      </c>
    </row>
    <row r="3" spans="1:10">
      <c r="A3" s="3"/>
    </row>
    <row r="4" spans="1:10" ht="15" customHeight="1">
      <c r="A4" s="3"/>
    </row>
    <row r="5" spans="1:10" s="13" customFormat="1" ht="20.100000000000001" customHeight="1">
      <c r="A5" s="12"/>
      <c r="B5" s="12"/>
      <c r="C5" s="137" t="s">
        <v>3</v>
      </c>
      <c r="D5" s="138"/>
      <c r="E5" s="123" t="s">
        <v>21</v>
      </c>
      <c r="F5" s="124"/>
      <c r="G5" s="123" t="s">
        <v>22</v>
      </c>
      <c r="H5" s="127"/>
      <c r="I5" s="129" t="s">
        <v>80</v>
      </c>
      <c r="J5" s="130"/>
    </row>
    <row r="6" spans="1:10" s="16" customFormat="1" ht="20.100000000000001" customHeight="1">
      <c r="A6" s="14" t="s">
        <v>0</v>
      </c>
      <c r="B6" s="14" t="s">
        <v>2</v>
      </c>
      <c r="C6" s="139" t="s">
        <v>4</v>
      </c>
      <c r="D6" s="140"/>
      <c r="E6" s="125"/>
      <c r="F6" s="126"/>
      <c r="G6" s="125"/>
      <c r="H6" s="128"/>
      <c r="I6" s="131"/>
      <c r="J6" s="132"/>
    </row>
    <row r="7" spans="1:10" s="16" customFormat="1" ht="20.100000000000001" customHeight="1">
      <c r="A7" s="17"/>
      <c r="B7" s="17"/>
      <c r="C7" s="15" t="s">
        <v>5</v>
      </c>
      <c r="D7" s="15" t="s">
        <v>6</v>
      </c>
      <c r="E7" s="29" t="s">
        <v>5</v>
      </c>
      <c r="F7" s="30" t="s">
        <v>6</v>
      </c>
      <c r="G7" s="31" t="s">
        <v>5</v>
      </c>
      <c r="H7" s="32" t="s">
        <v>6</v>
      </c>
      <c r="I7" s="31" t="s">
        <v>5</v>
      </c>
      <c r="J7" s="31" t="s">
        <v>6</v>
      </c>
    </row>
    <row r="8" spans="1:10" ht="44.25" customHeight="1">
      <c r="A8" s="18">
        <v>1</v>
      </c>
      <c r="B8" s="23" t="s">
        <v>19</v>
      </c>
      <c r="C8" s="107">
        <v>7</v>
      </c>
      <c r="D8" s="119">
        <f>SUM('ฟอร์มผลโครงการ(คำนวณ)'!D6:D12)</f>
        <v>133900000</v>
      </c>
      <c r="E8" s="33">
        <v>6</v>
      </c>
      <c r="F8" s="34">
        <f>+'ฟอร์มผลโครงการ(คำนวณ)'!E6+'ฟอร์มผลโครงการ(คำนวณ)'!E7+'ฟอร์มผลโครงการ(คำนวณ)'!E8+'ฟอร์มผลโครงการ(คำนวณ)'!E9+'ฟอร์มผลโครงการ(คำนวณ)'!E10+'ฟอร์มผลโครงการ(คำนวณ)'!E11</f>
        <v>119850000</v>
      </c>
      <c r="G8" s="33">
        <v>2</v>
      </c>
      <c r="H8" s="34">
        <v>4050000</v>
      </c>
      <c r="I8" s="33">
        <v>1</v>
      </c>
      <c r="J8" s="34">
        <v>10000000</v>
      </c>
    </row>
    <row r="9" spans="1:10" ht="42" customHeight="1">
      <c r="A9" s="18">
        <v>2</v>
      </c>
      <c r="B9" s="19" t="s">
        <v>16</v>
      </c>
      <c r="C9" s="107">
        <v>3</v>
      </c>
      <c r="D9" s="119">
        <f>SUM('ฟอร์มผลโครงการ(คำนวณ)'!D13:D15)</f>
        <v>40386000</v>
      </c>
      <c r="E9" s="35">
        <v>2</v>
      </c>
      <c r="F9" s="36">
        <f>+'ฟอร์มผลโครงการ(คำนวณ)'!E13+'ฟอร์มผลโครงการ(คำนวณ)'!E14</f>
        <v>21244000</v>
      </c>
      <c r="G9" s="35">
        <v>0</v>
      </c>
      <c r="H9" s="36">
        <f>+'ฟอร์มผลโครงการ(คำนวณ)'!F14</f>
        <v>0</v>
      </c>
      <c r="I9" s="35">
        <v>1</v>
      </c>
      <c r="J9" s="36">
        <f>+'ฟอร์มผลโครงการ(คำนวณ)'!G15</f>
        <v>19142000</v>
      </c>
    </row>
    <row r="10" spans="1:10" ht="41.25" customHeight="1">
      <c r="A10" s="18">
        <v>3</v>
      </c>
      <c r="B10" s="19" t="s">
        <v>17</v>
      </c>
      <c r="C10" s="108">
        <v>5</v>
      </c>
      <c r="D10" s="120">
        <f>SUM('ฟอร์มผลโครงการ(คำนวณ)'!D16:D20)</f>
        <v>56700000</v>
      </c>
      <c r="E10" s="35">
        <v>2</v>
      </c>
      <c r="F10" s="36">
        <f>+'ฟอร์มผลโครงการ(คำนวณ)'!E16+'ฟอร์มผลโครงการ(คำนวณ)'!E19</f>
        <v>20000000</v>
      </c>
      <c r="G10" s="35">
        <v>0</v>
      </c>
      <c r="H10" s="36">
        <v>0</v>
      </c>
      <c r="I10" s="35">
        <v>3</v>
      </c>
      <c r="J10" s="36">
        <f>+'ฟอร์มผลโครงการ(คำนวณ)'!G17+'ฟอร์มผลโครงการ(คำนวณ)'!G18+'ฟอร์มผลโครงการ(คำนวณ)'!G20</f>
        <v>36700000</v>
      </c>
    </row>
    <row r="11" spans="1:10" ht="37.5" customHeight="1">
      <c r="A11" s="18">
        <v>4</v>
      </c>
      <c r="B11" s="24" t="s">
        <v>19</v>
      </c>
      <c r="C11" s="108">
        <v>2</v>
      </c>
      <c r="D11" s="120">
        <f>SUM('ฟอร์มผลโครงการ(คำนวณ)'!D21:D22)</f>
        <v>43300000</v>
      </c>
      <c r="E11" s="35">
        <v>1</v>
      </c>
      <c r="F11" s="36">
        <f>+'ฟอร์มผลโครงการ(คำนวณ)'!E22</f>
        <v>8000000</v>
      </c>
      <c r="G11" s="35">
        <v>1</v>
      </c>
      <c r="H11" s="36">
        <f>+'ฟอร์มผลโครงการ(คำนวณ)'!F22</f>
        <v>2000000</v>
      </c>
      <c r="I11" s="35">
        <v>1</v>
      </c>
      <c r="J11" s="36">
        <f>+'ฟอร์มผลโครงการ(คำนวณ)'!G21</f>
        <v>33300000</v>
      </c>
    </row>
    <row r="12" spans="1:10" ht="44.25" customHeight="1">
      <c r="A12" s="18">
        <v>5</v>
      </c>
      <c r="B12" s="24" t="s">
        <v>18</v>
      </c>
      <c r="C12" s="108">
        <v>3</v>
      </c>
      <c r="D12" s="120">
        <f>SUM('ฟอร์มผลโครงการ(คำนวณ)'!D23:D25)</f>
        <v>39200000</v>
      </c>
      <c r="E12" s="35">
        <v>1</v>
      </c>
      <c r="F12" s="36">
        <f>+'ฟอร์มผลโครงการ(คำนวณ)'!E25</f>
        <v>22000000</v>
      </c>
      <c r="G12" s="35">
        <v>0</v>
      </c>
      <c r="H12" s="36">
        <f>+'ฟอร์มผลโครงการ(คำนวณ)'!F23+'ฟอร์มผลโครงการ(คำนวณ)'!F24</f>
        <v>0</v>
      </c>
      <c r="I12" s="35">
        <v>2</v>
      </c>
      <c r="J12" s="36">
        <f>+'ฟอร์มผลโครงการ(คำนวณ)'!G23+'ฟอร์มผลโครงการ(คำนวณ)'!G24</f>
        <v>17200000</v>
      </c>
    </row>
    <row r="13" spans="1:10" ht="23.1" customHeight="1">
      <c r="A13" s="135" t="s">
        <v>20</v>
      </c>
      <c r="B13" s="136"/>
      <c r="C13" s="20">
        <f t="shared" ref="C13:I13" si="0">SUM(C8:C12)</f>
        <v>20</v>
      </c>
      <c r="D13" s="25">
        <f>SUM(D8:D12)</f>
        <v>313486000</v>
      </c>
      <c r="E13" s="20">
        <f t="shared" si="0"/>
        <v>12</v>
      </c>
      <c r="F13" s="25">
        <f t="shared" si="0"/>
        <v>191094000</v>
      </c>
      <c r="G13" s="20">
        <f t="shared" si="0"/>
        <v>3</v>
      </c>
      <c r="H13" s="25">
        <f>SUM(H8:H12)</f>
        <v>6050000</v>
      </c>
      <c r="I13" s="20">
        <f t="shared" si="0"/>
        <v>8</v>
      </c>
      <c r="J13" s="25">
        <f>SUM(J8:J12)</f>
        <v>116342000</v>
      </c>
    </row>
    <row r="14" spans="1:10" ht="37.5" customHeight="1">
      <c r="A14" s="21">
        <v>6</v>
      </c>
      <c r="B14" s="22" t="s">
        <v>7</v>
      </c>
      <c r="C14" s="26"/>
      <c r="D14" s="37">
        <v>10000000</v>
      </c>
      <c r="E14" s="37"/>
      <c r="F14" s="37">
        <v>10000000</v>
      </c>
      <c r="G14" s="27"/>
      <c r="H14" s="27"/>
      <c r="I14" s="27"/>
      <c r="J14" s="27"/>
    </row>
    <row r="15" spans="1:10" ht="23.1" customHeight="1">
      <c r="A15" s="133" t="s">
        <v>8</v>
      </c>
      <c r="B15" s="134"/>
      <c r="C15" s="110">
        <f>C13</f>
        <v>20</v>
      </c>
      <c r="D15" s="111">
        <f>SUM(D13:D14)</f>
        <v>323486000</v>
      </c>
      <c r="E15" s="112">
        <f>E13</f>
        <v>12</v>
      </c>
      <c r="F15" s="113">
        <f>SUM(F13:F14)</f>
        <v>201094000</v>
      </c>
      <c r="G15" s="112">
        <f>SUM(G13)</f>
        <v>3</v>
      </c>
      <c r="H15" s="113">
        <f>SUM(H13:H14)</f>
        <v>6050000</v>
      </c>
      <c r="I15" s="112">
        <f>SUM(I13:I14)</f>
        <v>8</v>
      </c>
      <c r="J15" s="113">
        <f>SUM(J13:J14)</f>
        <v>116342000</v>
      </c>
    </row>
    <row r="16" spans="1:10" s="16" customFormat="1" ht="23.1" customHeight="1">
      <c r="A16" s="116" t="s">
        <v>87</v>
      </c>
      <c r="B16" s="48"/>
      <c r="C16" s="48"/>
      <c r="D16" s="114"/>
      <c r="F16" s="117">
        <v>126262000</v>
      </c>
      <c r="G16" s="16" t="s">
        <v>6</v>
      </c>
    </row>
    <row r="17" spans="1:7" s="16" customFormat="1" ht="23.1" customHeight="1">
      <c r="A17" s="49"/>
      <c r="B17" s="48" t="s">
        <v>9</v>
      </c>
      <c r="C17" s="48"/>
      <c r="D17" s="115"/>
      <c r="F17" s="50">
        <f>F15-F16</f>
        <v>74832000</v>
      </c>
      <c r="G17" s="16" t="s">
        <v>6</v>
      </c>
    </row>
    <row r="18" spans="1:7" ht="14.25">
      <c r="B18" s="62"/>
      <c r="D18" s="118"/>
    </row>
    <row r="19" spans="1:7" ht="95.25" customHeight="1"/>
  </sheetData>
  <mergeCells count="7">
    <mergeCell ref="E5:F6"/>
    <mergeCell ref="G5:H6"/>
    <mergeCell ref="I5:J6"/>
    <mergeCell ref="A15:B15"/>
    <mergeCell ref="A13:B13"/>
    <mergeCell ref="C5:D5"/>
    <mergeCell ref="C6:D6"/>
  </mergeCells>
  <phoneticPr fontId="11" type="noConversion"/>
  <pageMargins left="0.51181102362204722" right="0.31496062992125984" top="0.59055118110236227" bottom="0.3937007874015748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8"/>
  <sheetViews>
    <sheetView tabSelected="1" topLeftCell="A24" zoomScale="75" zoomScaleNormal="75" workbookViewId="0">
      <selection activeCell="H19" sqref="H19"/>
    </sheetView>
  </sheetViews>
  <sheetFormatPr defaultColWidth="9" defaultRowHeight="12.75"/>
  <cols>
    <col min="1" max="1" width="5.25" style="2" customWidth="1"/>
    <col min="2" max="2" width="19.375" style="1" customWidth="1"/>
    <col min="3" max="3" width="18.125" style="2" customWidth="1"/>
    <col min="4" max="4" width="14.875" style="39" customWidth="1"/>
    <col min="5" max="5" width="14.75" style="39" customWidth="1"/>
    <col min="6" max="6" width="14.25" style="39" customWidth="1"/>
    <col min="7" max="7" width="14.625" style="39" customWidth="1"/>
    <col min="8" max="8" width="34.25" style="2" customWidth="1"/>
    <col min="9" max="9" width="13.625" style="13" customWidth="1"/>
    <col min="10" max="10" width="10.625" style="2" customWidth="1"/>
    <col min="11" max="11" width="11.125" style="2" customWidth="1"/>
    <col min="12" max="12" width="9.125" style="2" bestFit="1" customWidth="1"/>
    <col min="13" max="16384" width="9" style="2"/>
  </cols>
  <sheetData>
    <row r="1" spans="1:9" s="1" customFormat="1" ht="18">
      <c r="A1" s="143" t="s">
        <v>86</v>
      </c>
      <c r="B1" s="143"/>
      <c r="C1" s="143"/>
      <c r="D1" s="143"/>
      <c r="E1" s="143"/>
      <c r="F1" s="143"/>
      <c r="G1" s="143"/>
      <c r="H1" s="143"/>
      <c r="I1" s="143"/>
    </row>
    <row r="2" spans="1:9" s="1" customFormat="1" ht="18">
      <c r="A2" s="143" t="s">
        <v>10</v>
      </c>
      <c r="B2" s="143"/>
      <c r="C2" s="143"/>
      <c r="D2" s="143"/>
      <c r="E2" s="143"/>
      <c r="F2" s="143"/>
      <c r="G2" s="143"/>
      <c r="H2" s="143"/>
      <c r="I2" s="143"/>
    </row>
    <row r="3" spans="1:9" s="1" customFormat="1">
      <c r="D3" s="38"/>
      <c r="E3" s="38"/>
      <c r="F3" s="38"/>
      <c r="G3" s="38"/>
      <c r="I3" s="51"/>
    </row>
    <row r="4" spans="1:9" s="9" customFormat="1" ht="15" customHeight="1">
      <c r="A4" s="141" t="s">
        <v>1</v>
      </c>
      <c r="B4" s="28" t="s">
        <v>2</v>
      </c>
      <c r="C4" s="28" t="s">
        <v>24</v>
      </c>
      <c r="D4" s="144" t="s">
        <v>25</v>
      </c>
      <c r="E4" s="144" t="s">
        <v>26</v>
      </c>
      <c r="F4" s="144" t="s">
        <v>27</v>
      </c>
      <c r="G4" s="144" t="s">
        <v>80</v>
      </c>
      <c r="H4" s="28" t="s">
        <v>28</v>
      </c>
      <c r="I4" s="146" t="s">
        <v>29</v>
      </c>
    </row>
    <row r="5" spans="1:9" s="10" customFormat="1" ht="44.25" customHeight="1">
      <c r="A5" s="142"/>
      <c r="B5" s="11"/>
      <c r="C5" s="11"/>
      <c r="D5" s="145"/>
      <c r="E5" s="145"/>
      <c r="F5" s="145"/>
      <c r="G5" s="145"/>
      <c r="H5" s="11"/>
      <c r="I5" s="147"/>
    </row>
    <row r="6" spans="1:9" s="42" customFormat="1" ht="249" customHeight="1">
      <c r="A6" s="40">
        <v>1</v>
      </c>
      <c r="B6" s="41" t="s">
        <v>11</v>
      </c>
      <c r="C6" s="41" t="s">
        <v>55</v>
      </c>
      <c r="D6" s="55">
        <v>65000000</v>
      </c>
      <c r="E6" s="55">
        <v>63900000</v>
      </c>
      <c r="F6" s="55">
        <v>1100000</v>
      </c>
      <c r="G6" s="55"/>
      <c r="H6" s="54" t="s">
        <v>89</v>
      </c>
      <c r="I6" s="52">
        <v>1</v>
      </c>
    </row>
    <row r="7" spans="1:9" s="42" customFormat="1" ht="206.25" customHeight="1">
      <c r="A7" s="40">
        <v>2</v>
      </c>
      <c r="B7" s="41" t="s">
        <v>11</v>
      </c>
      <c r="C7" s="43" t="s">
        <v>35</v>
      </c>
      <c r="D7" s="56">
        <v>23500000</v>
      </c>
      <c r="E7" s="56">
        <v>23500000</v>
      </c>
      <c r="F7" s="56"/>
      <c r="G7" s="56"/>
      <c r="H7" s="57" t="s">
        <v>76</v>
      </c>
      <c r="I7" s="52">
        <v>5</v>
      </c>
    </row>
    <row r="8" spans="1:9" s="42" customFormat="1" ht="384" customHeight="1">
      <c r="A8" s="40">
        <v>3</v>
      </c>
      <c r="B8" s="41" t="s">
        <v>11</v>
      </c>
      <c r="C8" s="43" t="s">
        <v>40</v>
      </c>
      <c r="D8" s="44">
        <v>10000000</v>
      </c>
      <c r="E8" s="44">
        <v>7050000</v>
      </c>
      <c r="F8" s="44">
        <v>2950000</v>
      </c>
      <c r="G8" s="44"/>
      <c r="H8" s="41" t="s">
        <v>90</v>
      </c>
      <c r="I8" s="52">
        <v>8</v>
      </c>
    </row>
    <row r="9" spans="1:9" s="42" customFormat="1" ht="144" customHeight="1">
      <c r="A9" s="40">
        <v>4</v>
      </c>
      <c r="B9" s="41" t="s">
        <v>11</v>
      </c>
      <c r="C9" s="43" t="s">
        <v>33</v>
      </c>
      <c r="D9" s="44">
        <v>11400000</v>
      </c>
      <c r="E9" s="44">
        <v>11400000</v>
      </c>
      <c r="F9" s="44"/>
      <c r="G9" s="44"/>
      <c r="H9" s="41" t="s">
        <v>95</v>
      </c>
      <c r="I9" s="52">
        <v>3</v>
      </c>
    </row>
    <row r="10" spans="1:9" s="42" customFormat="1" ht="129.75" customHeight="1">
      <c r="A10" s="40">
        <v>5</v>
      </c>
      <c r="B10" s="41" t="s">
        <v>11</v>
      </c>
      <c r="C10" s="43" t="s">
        <v>49</v>
      </c>
      <c r="D10" s="44">
        <v>5000000</v>
      </c>
      <c r="E10" s="44">
        <v>5000000</v>
      </c>
      <c r="F10" s="44"/>
      <c r="G10" s="44"/>
      <c r="H10" s="41" t="s">
        <v>77</v>
      </c>
      <c r="I10" s="52">
        <v>12</v>
      </c>
    </row>
    <row r="11" spans="1:9" s="42" customFormat="1" ht="196.5" customHeight="1">
      <c r="A11" s="40">
        <v>6</v>
      </c>
      <c r="B11" s="41" t="s">
        <v>11</v>
      </c>
      <c r="C11" s="43" t="s">
        <v>32</v>
      </c>
      <c r="D11" s="44">
        <v>9000000</v>
      </c>
      <c r="E11" s="44">
        <v>9000000</v>
      </c>
      <c r="F11" s="44"/>
      <c r="G11" s="44"/>
      <c r="H11" s="41" t="s">
        <v>96</v>
      </c>
      <c r="I11" s="52">
        <v>2</v>
      </c>
    </row>
    <row r="12" spans="1:9" s="42" customFormat="1" ht="174.75" customHeight="1">
      <c r="A12" s="40">
        <v>7</v>
      </c>
      <c r="B12" s="41" t="s">
        <v>11</v>
      </c>
      <c r="C12" s="43" t="s">
        <v>50</v>
      </c>
      <c r="D12" s="44">
        <v>10000000</v>
      </c>
      <c r="E12" s="44"/>
      <c r="F12" s="44"/>
      <c r="G12" s="44">
        <v>10000000</v>
      </c>
      <c r="H12" s="41" t="s">
        <v>97</v>
      </c>
      <c r="I12" s="52"/>
    </row>
    <row r="13" spans="1:9" s="42" customFormat="1" ht="243.75" customHeight="1">
      <c r="A13" s="40">
        <v>8</v>
      </c>
      <c r="B13" s="43" t="s">
        <v>12</v>
      </c>
      <c r="C13" s="43" t="s">
        <v>42</v>
      </c>
      <c r="D13" s="44">
        <v>12486000</v>
      </c>
      <c r="E13" s="44">
        <v>12486000</v>
      </c>
      <c r="F13" s="44"/>
      <c r="G13" s="44"/>
      <c r="H13" s="41" t="s">
        <v>43</v>
      </c>
      <c r="I13" s="52">
        <v>10</v>
      </c>
    </row>
    <row r="14" spans="1:9" s="42" customFormat="1" ht="104.25" customHeight="1">
      <c r="A14" s="40">
        <v>9</v>
      </c>
      <c r="B14" s="43" t="s">
        <v>12</v>
      </c>
      <c r="C14" s="43" t="s">
        <v>34</v>
      </c>
      <c r="D14" s="44">
        <v>8758000</v>
      </c>
      <c r="E14" s="44">
        <v>8758000</v>
      </c>
      <c r="F14" s="44"/>
      <c r="G14" s="44"/>
      <c r="H14" s="41" t="s">
        <v>78</v>
      </c>
      <c r="I14" s="52">
        <v>4</v>
      </c>
    </row>
    <row r="15" spans="1:9" s="42" customFormat="1" ht="249" customHeight="1">
      <c r="A15" s="40">
        <v>10</v>
      </c>
      <c r="B15" s="43" t="s">
        <v>12</v>
      </c>
      <c r="C15" s="43" t="s">
        <v>39</v>
      </c>
      <c r="D15" s="44">
        <v>19142000</v>
      </c>
      <c r="E15" s="44"/>
      <c r="F15" s="44"/>
      <c r="G15" s="44">
        <v>19142000</v>
      </c>
      <c r="H15" s="43" t="s">
        <v>88</v>
      </c>
      <c r="I15" s="52"/>
    </row>
    <row r="16" spans="1:9" s="42" customFormat="1" ht="409.6" customHeight="1">
      <c r="A16" s="40">
        <v>11</v>
      </c>
      <c r="B16" s="43" t="s">
        <v>13</v>
      </c>
      <c r="C16" s="43" t="s">
        <v>36</v>
      </c>
      <c r="D16" s="44">
        <v>10000000</v>
      </c>
      <c r="E16" s="44">
        <v>10000000</v>
      </c>
      <c r="F16" s="44"/>
      <c r="G16" s="44"/>
      <c r="H16" s="109" t="s">
        <v>92</v>
      </c>
      <c r="I16" s="52">
        <v>6</v>
      </c>
    </row>
    <row r="17" spans="1:12" s="42" customFormat="1" ht="374.25" customHeight="1">
      <c r="A17" s="40">
        <v>12</v>
      </c>
      <c r="B17" s="43" t="s">
        <v>13</v>
      </c>
      <c r="C17" s="43" t="s">
        <v>38</v>
      </c>
      <c r="D17" s="44">
        <v>25000000</v>
      </c>
      <c r="E17" s="44"/>
      <c r="F17" s="44"/>
      <c r="G17" s="44">
        <v>25000000</v>
      </c>
      <c r="H17" s="109" t="s">
        <v>91</v>
      </c>
      <c r="I17" s="52"/>
    </row>
    <row r="18" spans="1:12" s="42" customFormat="1" ht="206.25" customHeight="1">
      <c r="A18" s="40">
        <v>13</v>
      </c>
      <c r="B18" s="43" t="s">
        <v>13</v>
      </c>
      <c r="C18" s="43" t="s">
        <v>79</v>
      </c>
      <c r="D18" s="44">
        <v>10000000</v>
      </c>
      <c r="E18" s="44"/>
      <c r="F18" s="44"/>
      <c r="G18" s="44">
        <v>10000000</v>
      </c>
      <c r="H18" s="41" t="s">
        <v>52</v>
      </c>
      <c r="I18" s="52"/>
      <c r="L18" s="45"/>
    </row>
    <row r="19" spans="1:12" s="42" customFormat="1" ht="114" customHeight="1">
      <c r="A19" s="40">
        <v>14</v>
      </c>
      <c r="B19" s="43" t="s">
        <v>13</v>
      </c>
      <c r="C19" s="43" t="s">
        <v>37</v>
      </c>
      <c r="D19" s="44">
        <v>10000000</v>
      </c>
      <c r="E19" s="44">
        <v>10000000</v>
      </c>
      <c r="F19" s="44"/>
      <c r="G19" s="44"/>
      <c r="H19" s="41" t="s">
        <v>98</v>
      </c>
      <c r="I19" s="52">
        <v>7</v>
      </c>
    </row>
    <row r="20" spans="1:12" s="42" customFormat="1" ht="100.5" customHeight="1">
      <c r="A20" s="40">
        <v>15</v>
      </c>
      <c r="B20" s="43" t="s">
        <v>13</v>
      </c>
      <c r="C20" s="43" t="s">
        <v>53</v>
      </c>
      <c r="D20" s="44">
        <v>1700000</v>
      </c>
      <c r="E20" s="44"/>
      <c r="F20" s="44"/>
      <c r="G20" s="44">
        <v>1700000</v>
      </c>
      <c r="H20" s="41" t="s">
        <v>83</v>
      </c>
      <c r="I20" s="52"/>
    </row>
    <row r="21" spans="1:12" s="42" customFormat="1" ht="339.75" customHeight="1">
      <c r="A21" s="40">
        <v>16</v>
      </c>
      <c r="B21" s="43" t="s">
        <v>14</v>
      </c>
      <c r="C21" s="43" t="s">
        <v>31</v>
      </c>
      <c r="D21" s="44">
        <v>33300000</v>
      </c>
      <c r="E21" s="44"/>
      <c r="F21" s="44"/>
      <c r="G21" s="44">
        <v>33300000</v>
      </c>
      <c r="H21" s="54" t="s">
        <v>94</v>
      </c>
      <c r="I21" s="52"/>
    </row>
    <row r="22" spans="1:12" s="42" customFormat="1" ht="389.25" customHeight="1">
      <c r="A22" s="40">
        <v>17</v>
      </c>
      <c r="B22" s="43" t="s">
        <v>14</v>
      </c>
      <c r="C22" s="43" t="s">
        <v>41</v>
      </c>
      <c r="D22" s="44">
        <v>10000000</v>
      </c>
      <c r="E22" s="44">
        <v>8000000</v>
      </c>
      <c r="F22" s="44">
        <v>2000000</v>
      </c>
      <c r="G22" s="44"/>
      <c r="H22" s="41" t="s">
        <v>84</v>
      </c>
      <c r="I22" s="52">
        <v>9</v>
      </c>
      <c r="K22" s="45"/>
    </row>
    <row r="23" spans="1:12" s="42" customFormat="1" ht="132.75" customHeight="1">
      <c r="A23" s="40">
        <v>18</v>
      </c>
      <c r="B23" s="58" t="s">
        <v>15</v>
      </c>
      <c r="C23" s="43" t="s">
        <v>46</v>
      </c>
      <c r="D23" s="59">
        <v>13000000</v>
      </c>
      <c r="E23" s="59"/>
      <c r="F23" s="59"/>
      <c r="G23" s="59">
        <v>13000000</v>
      </c>
      <c r="H23" s="60" t="s">
        <v>54</v>
      </c>
      <c r="I23" s="52"/>
    </row>
    <row r="24" spans="1:12" s="42" customFormat="1" ht="327.75" customHeight="1">
      <c r="A24" s="40">
        <v>19</v>
      </c>
      <c r="B24" s="58" t="s">
        <v>15</v>
      </c>
      <c r="C24" s="43" t="s">
        <v>47</v>
      </c>
      <c r="D24" s="59">
        <v>4200000</v>
      </c>
      <c r="E24" s="59"/>
      <c r="F24" s="59"/>
      <c r="G24" s="59">
        <v>4200000</v>
      </c>
      <c r="H24" s="61" t="s">
        <v>48</v>
      </c>
      <c r="I24" s="52"/>
    </row>
    <row r="25" spans="1:12" s="42" customFormat="1" ht="159.75" customHeight="1">
      <c r="A25" s="40">
        <v>20</v>
      </c>
      <c r="B25" s="58" t="s">
        <v>15</v>
      </c>
      <c r="C25" s="43" t="s">
        <v>44</v>
      </c>
      <c r="D25" s="59">
        <v>22000000</v>
      </c>
      <c r="E25" s="59">
        <v>22000000</v>
      </c>
      <c r="F25" s="59"/>
      <c r="G25" s="59"/>
      <c r="H25" s="61" t="s">
        <v>45</v>
      </c>
      <c r="I25" s="52">
        <v>11</v>
      </c>
    </row>
    <row r="26" spans="1:12" s="103" customFormat="1" ht="27.75" hidden="1" customHeight="1">
      <c r="B26" s="104"/>
      <c r="D26" s="106">
        <f>SUM(D6:D25)</f>
        <v>313486000</v>
      </c>
      <c r="E26" s="106">
        <f t="shared" ref="E26:G26" si="0">SUM(E6:E25)</f>
        <v>191094000</v>
      </c>
      <c r="F26" s="106">
        <f t="shared" si="0"/>
        <v>6050000</v>
      </c>
      <c r="G26" s="105">
        <f t="shared" si="0"/>
        <v>116342000</v>
      </c>
      <c r="I26" s="9"/>
    </row>
    <row r="27" spans="1:12" s="8" customFormat="1" ht="19.5">
      <c r="B27" s="46"/>
      <c r="D27" s="47"/>
      <c r="E27" s="47"/>
      <c r="F27" s="47"/>
      <c r="G27" s="47"/>
      <c r="I27" s="53"/>
    </row>
    <row r="28" spans="1:12" s="8" customFormat="1" ht="19.5">
      <c r="B28" s="46"/>
      <c r="D28" s="47"/>
      <c r="E28" s="47"/>
      <c r="F28" s="47"/>
      <c r="G28" s="47"/>
      <c r="I28" s="53"/>
    </row>
  </sheetData>
  <mergeCells count="8">
    <mergeCell ref="A4:A5"/>
    <mergeCell ref="A1:I1"/>
    <mergeCell ref="A2:I2"/>
    <mergeCell ref="D4:D5"/>
    <mergeCell ref="E4:E5"/>
    <mergeCell ref="F4:F5"/>
    <mergeCell ref="G4:G5"/>
    <mergeCell ref="I4:I5"/>
  </mergeCells>
  <printOptions horizontalCentered="1"/>
  <pageMargins left="0.19685039370078741" right="0" top="0.35433070866141736" bottom="0.35433070866141736" header="0.31496062992125984" footer="0.31496062992125984"/>
  <pageSetup paperSize="9" scale="90" orientation="landscape" r:id="rId1"/>
  <headerFooter>
    <oddFooter>&amp;Cpage&amp;P/&amp;N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L35"/>
  <sheetViews>
    <sheetView zoomScale="75" zoomScaleNormal="75" zoomScaleSheetLayoutView="130" workbookViewId="0">
      <pane ySplit="5" topLeftCell="A6" activePane="bottomLeft" state="frozen"/>
      <selection pane="bottomLeft" activeCell="E38" sqref="E38:E44"/>
    </sheetView>
  </sheetViews>
  <sheetFormatPr defaultColWidth="9" defaultRowHeight="12.75"/>
  <cols>
    <col min="1" max="1" width="6.125" style="100" customWidth="1"/>
    <col min="2" max="2" width="23.625" style="63" customWidth="1"/>
    <col min="3" max="3" width="18" style="100" customWidth="1"/>
    <col min="4" max="4" width="20.25" style="101" customWidth="1"/>
    <col min="5" max="5" width="21.875" style="101" customWidth="1"/>
    <col min="6" max="6" width="18" style="101" customWidth="1"/>
    <col min="7" max="7" width="20.25" style="101" customWidth="1"/>
    <col min="8" max="8" width="47.625" style="100" customWidth="1"/>
    <col min="9" max="9" width="17.25" style="102" customWidth="1"/>
    <col min="10" max="10" width="10.625" style="100" customWidth="1"/>
    <col min="11" max="11" width="11.125" style="100" customWidth="1"/>
    <col min="12" max="12" width="9.125" style="100" bestFit="1" customWidth="1"/>
    <col min="13" max="16384" width="9" style="100"/>
  </cols>
  <sheetData>
    <row r="1" spans="1:9" s="63" customFormat="1" ht="18">
      <c r="A1" s="152" t="s">
        <v>23</v>
      </c>
      <c r="B1" s="152"/>
      <c r="C1" s="152"/>
      <c r="D1" s="152"/>
      <c r="E1" s="152"/>
      <c r="F1" s="152"/>
      <c r="G1" s="152"/>
      <c r="H1" s="152"/>
      <c r="I1" s="152"/>
    </row>
    <row r="2" spans="1:9" s="63" customFormat="1" ht="18">
      <c r="A2" s="152" t="s">
        <v>10</v>
      </c>
      <c r="B2" s="152"/>
      <c r="C2" s="152"/>
      <c r="D2" s="152"/>
      <c r="E2" s="152"/>
      <c r="F2" s="152"/>
      <c r="G2" s="152"/>
      <c r="H2" s="152"/>
      <c r="I2" s="152"/>
    </row>
    <row r="3" spans="1:9" s="63" customFormat="1" ht="18.75" customHeight="1">
      <c r="D3" s="64"/>
      <c r="E3" s="64"/>
      <c r="F3" s="64"/>
      <c r="G3" s="64"/>
      <c r="I3" s="65"/>
    </row>
    <row r="4" spans="1:9" s="67" customFormat="1" ht="33" customHeight="1">
      <c r="A4" s="148" t="s">
        <v>1</v>
      </c>
      <c r="B4" s="66" t="s">
        <v>2</v>
      </c>
      <c r="C4" s="66" t="s">
        <v>24</v>
      </c>
      <c r="D4" s="153" t="s">
        <v>25</v>
      </c>
      <c r="E4" s="153" t="s">
        <v>26</v>
      </c>
      <c r="F4" s="153" t="s">
        <v>27</v>
      </c>
      <c r="G4" s="153" t="s">
        <v>80</v>
      </c>
      <c r="H4" s="66" t="s">
        <v>28</v>
      </c>
      <c r="I4" s="150" t="s">
        <v>29</v>
      </c>
    </row>
    <row r="5" spans="1:9" s="69" customFormat="1" ht="30" customHeight="1">
      <c r="A5" s="149"/>
      <c r="B5" s="68"/>
      <c r="C5" s="68"/>
      <c r="D5" s="154"/>
      <c r="E5" s="154"/>
      <c r="F5" s="154"/>
      <c r="G5" s="154"/>
      <c r="H5" s="68"/>
      <c r="I5" s="151"/>
    </row>
    <row r="6" spans="1:9" s="74" customFormat="1" ht="357.75" customHeight="1">
      <c r="A6" s="70">
        <v>1</v>
      </c>
      <c r="B6" s="71" t="s">
        <v>11</v>
      </c>
      <c r="C6" s="71" t="s">
        <v>30</v>
      </c>
      <c r="D6" s="72">
        <v>65000000</v>
      </c>
      <c r="E6" s="72">
        <v>63900000</v>
      </c>
      <c r="F6" s="72">
        <v>1100000</v>
      </c>
      <c r="G6" s="72"/>
      <c r="H6" s="71" t="s">
        <v>56</v>
      </c>
      <c r="I6" s="73">
        <v>1</v>
      </c>
    </row>
    <row r="7" spans="1:9" s="74" customFormat="1" ht="286.5" customHeight="1">
      <c r="A7" s="70">
        <v>2</v>
      </c>
      <c r="B7" s="71" t="s">
        <v>11</v>
      </c>
      <c r="C7" s="75" t="s">
        <v>35</v>
      </c>
      <c r="D7" s="76">
        <v>23500000</v>
      </c>
      <c r="E7" s="76">
        <v>23500000</v>
      </c>
      <c r="F7" s="76"/>
      <c r="G7" s="76"/>
      <c r="H7" s="77" t="s">
        <v>57</v>
      </c>
      <c r="I7" s="73">
        <v>6</v>
      </c>
    </row>
    <row r="8" spans="1:9" s="74" customFormat="1" ht="300" customHeight="1">
      <c r="A8" s="70">
        <v>3</v>
      </c>
      <c r="B8" s="71" t="s">
        <v>11</v>
      </c>
      <c r="C8" s="75" t="s">
        <v>40</v>
      </c>
      <c r="D8" s="78">
        <v>10000000</v>
      </c>
      <c r="E8" s="78">
        <v>7050000</v>
      </c>
      <c r="F8" s="78">
        <v>2950000</v>
      </c>
      <c r="G8" s="78"/>
      <c r="H8" s="71" t="s">
        <v>58</v>
      </c>
      <c r="I8" s="73">
        <v>12</v>
      </c>
    </row>
    <row r="9" spans="1:9" s="74" customFormat="1" ht="120.75" customHeight="1">
      <c r="A9" s="70">
        <v>4</v>
      </c>
      <c r="B9" s="71" t="s">
        <v>11</v>
      </c>
      <c r="C9" s="75" t="s">
        <v>33</v>
      </c>
      <c r="D9" s="78">
        <v>11400000</v>
      </c>
      <c r="E9" s="78">
        <v>11400000</v>
      </c>
      <c r="F9" s="78"/>
      <c r="G9" s="78"/>
      <c r="H9" s="71" t="s">
        <v>59</v>
      </c>
      <c r="I9" s="73">
        <v>4</v>
      </c>
    </row>
    <row r="10" spans="1:9" s="74" customFormat="1" ht="121.5" customHeight="1">
      <c r="A10" s="70">
        <v>5</v>
      </c>
      <c r="B10" s="71" t="s">
        <v>11</v>
      </c>
      <c r="C10" s="75" t="s">
        <v>49</v>
      </c>
      <c r="D10" s="78">
        <v>5000000</v>
      </c>
      <c r="E10" s="78">
        <v>5000000</v>
      </c>
      <c r="F10" s="78"/>
      <c r="G10" s="78"/>
      <c r="H10" s="71" t="s">
        <v>60</v>
      </c>
      <c r="I10" s="73">
        <v>18</v>
      </c>
    </row>
    <row r="11" spans="1:9" s="74" customFormat="1" ht="207.75" customHeight="1">
      <c r="A11" s="70">
        <v>6</v>
      </c>
      <c r="B11" s="71" t="s">
        <v>11</v>
      </c>
      <c r="C11" s="75" t="s">
        <v>32</v>
      </c>
      <c r="D11" s="78">
        <v>9000000</v>
      </c>
      <c r="E11" s="78">
        <v>9000000</v>
      </c>
      <c r="F11" s="78"/>
      <c r="G11" s="78"/>
      <c r="H11" s="71" t="s">
        <v>61</v>
      </c>
      <c r="I11" s="73">
        <v>3</v>
      </c>
    </row>
    <row r="12" spans="1:9" s="74" customFormat="1" ht="126" hidden="1" customHeight="1">
      <c r="A12" s="70">
        <v>7</v>
      </c>
      <c r="B12" s="71" t="s">
        <v>11</v>
      </c>
      <c r="C12" s="75" t="s">
        <v>50</v>
      </c>
      <c r="D12" s="78">
        <v>10000000</v>
      </c>
      <c r="E12" s="78"/>
      <c r="F12" s="78"/>
      <c r="G12" s="78">
        <v>10000000</v>
      </c>
      <c r="H12" s="71" t="s">
        <v>62</v>
      </c>
      <c r="I12" s="73">
        <v>19</v>
      </c>
    </row>
    <row r="13" spans="1:9" s="63" customFormat="1" ht="195.75" hidden="1" customHeight="1">
      <c r="A13" s="79">
        <v>8</v>
      </c>
      <c r="B13" s="80" t="s">
        <v>12</v>
      </c>
      <c r="C13" s="80" t="s">
        <v>42</v>
      </c>
      <c r="D13" s="81">
        <v>12486000</v>
      </c>
      <c r="E13" s="81">
        <v>12486000</v>
      </c>
      <c r="F13" s="81"/>
      <c r="G13" s="81"/>
      <c r="H13" s="82" t="s">
        <v>63</v>
      </c>
      <c r="I13" s="83">
        <v>14</v>
      </c>
    </row>
    <row r="14" spans="1:9" s="63" customFormat="1" ht="318.75" hidden="1" customHeight="1">
      <c r="A14" s="79">
        <v>9</v>
      </c>
      <c r="B14" s="80" t="s">
        <v>12</v>
      </c>
      <c r="C14" s="80" t="s">
        <v>34</v>
      </c>
      <c r="D14" s="81">
        <v>8758000</v>
      </c>
      <c r="E14" s="81">
        <v>8758000</v>
      </c>
      <c r="F14" s="81"/>
      <c r="G14" s="81"/>
      <c r="H14" s="82" t="s">
        <v>64</v>
      </c>
      <c r="I14" s="83">
        <v>5</v>
      </c>
    </row>
    <row r="15" spans="1:9" s="63" customFormat="1" ht="409.5" hidden="1" customHeight="1">
      <c r="A15" s="79">
        <v>10</v>
      </c>
      <c r="B15" s="80" t="s">
        <v>12</v>
      </c>
      <c r="C15" s="80" t="s">
        <v>39</v>
      </c>
      <c r="D15" s="81">
        <v>19142000</v>
      </c>
      <c r="E15" s="81"/>
      <c r="F15" s="81"/>
      <c r="G15" s="81">
        <v>19142000</v>
      </c>
      <c r="H15" s="80" t="s">
        <v>65</v>
      </c>
      <c r="I15" s="83">
        <v>11</v>
      </c>
    </row>
    <row r="16" spans="1:9" s="74" customFormat="1" ht="363" hidden="1" customHeight="1">
      <c r="A16" s="70">
        <v>11</v>
      </c>
      <c r="B16" s="75" t="s">
        <v>13</v>
      </c>
      <c r="C16" s="75" t="s">
        <v>36</v>
      </c>
      <c r="D16" s="78">
        <v>10000000</v>
      </c>
      <c r="E16" s="78">
        <v>10000000</v>
      </c>
      <c r="F16" s="78"/>
      <c r="G16" s="78"/>
      <c r="H16" s="71" t="s">
        <v>66</v>
      </c>
      <c r="I16" s="73">
        <v>7</v>
      </c>
    </row>
    <row r="17" spans="1:12" s="74" customFormat="1" ht="364.5" hidden="1" customHeight="1">
      <c r="A17" s="70">
        <v>12</v>
      </c>
      <c r="B17" s="75" t="s">
        <v>13</v>
      </c>
      <c r="C17" s="75" t="s">
        <v>38</v>
      </c>
      <c r="D17" s="78">
        <v>25000000</v>
      </c>
      <c r="E17" s="78"/>
      <c r="F17" s="78"/>
      <c r="G17" s="78">
        <v>25000000</v>
      </c>
      <c r="H17" s="71" t="s">
        <v>67</v>
      </c>
      <c r="I17" s="73">
        <v>10</v>
      </c>
    </row>
    <row r="18" spans="1:12" s="74" customFormat="1" ht="180" hidden="1" customHeight="1">
      <c r="A18" s="70">
        <v>13</v>
      </c>
      <c r="B18" s="75" t="s">
        <v>13</v>
      </c>
      <c r="C18" s="75" t="s">
        <v>51</v>
      </c>
      <c r="D18" s="78">
        <v>10000000</v>
      </c>
      <c r="E18" s="78"/>
      <c r="F18" s="78"/>
      <c r="G18" s="78">
        <v>10000000</v>
      </c>
      <c r="H18" s="71" t="s">
        <v>68</v>
      </c>
      <c r="I18" s="73">
        <v>20</v>
      </c>
      <c r="L18" s="84"/>
    </row>
    <row r="19" spans="1:12" s="74" customFormat="1" ht="121.5" hidden="1" customHeight="1">
      <c r="A19" s="70">
        <v>14</v>
      </c>
      <c r="B19" s="75" t="s">
        <v>13</v>
      </c>
      <c r="C19" s="75" t="s">
        <v>37</v>
      </c>
      <c r="D19" s="78">
        <v>10000000</v>
      </c>
      <c r="E19" s="78">
        <v>10000000</v>
      </c>
      <c r="F19" s="78"/>
      <c r="G19" s="78"/>
      <c r="H19" s="71" t="s">
        <v>69</v>
      </c>
      <c r="I19" s="73">
        <v>8</v>
      </c>
    </row>
    <row r="20" spans="1:12" s="74" customFormat="1" ht="121.5" hidden="1" customHeight="1">
      <c r="A20" s="70">
        <v>15</v>
      </c>
      <c r="B20" s="75" t="s">
        <v>13</v>
      </c>
      <c r="C20" s="75" t="s">
        <v>53</v>
      </c>
      <c r="D20" s="78">
        <v>1700000</v>
      </c>
      <c r="E20" s="78"/>
      <c r="F20" s="78"/>
      <c r="G20" s="78">
        <v>1700000</v>
      </c>
      <c r="H20" s="71" t="s">
        <v>70</v>
      </c>
      <c r="I20" s="73">
        <v>9</v>
      </c>
    </row>
    <row r="21" spans="1:12" s="63" customFormat="1" ht="394.5" hidden="1" customHeight="1">
      <c r="A21" s="79">
        <v>16</v>
      </c>
      <c r="B21" s="80" t="s">
        <v>14</v>
      </c>
      <c r="C21" s="80" t="s">
        <v>31</v>
      </c>
      <c r="D21" s="81">
        <v>33300000</v>
      </c>
      <c r="E21" s="81"/>
      <c r="F21" s="81"/>
      <c r="G21" s="81">
        <v>33300000</v>
      </c>
      <c r="H21" s="82" t="s">
        <v>71</v>
      </c>
      <c r="I21" s="83">
        <v>2</v>
      </c>
    </row>
    <row r="22" spans="1:12" s="63" customFormat="1" ht="381" hidden="1" customHeight="1">
      <c r="A22" s="79">
        <v>17</v>
      </c>
      <c r="B22" s="80" t="s">
        <v>14</v>
      </c>
      <c r="C22" s="80" t="s">
        <v>41</v>
      </c>
      <c r="D22" s="81">
        <v>10000000</v>
      </c>
      <c r="E22" s="81">
        <v>8000000</v>
      </c>
      <c r="F22" s="81">
        <v>2000000</v>
      </c>
      <c r="G22" s="81"/>
      <c r="H22" s="82" t="s">
        <v>72</v>
      </c>
      <c r="I22" s="83">
        <v>13</v>
      </c>
      <c r="K22" s="85"/>
    </row>
    <row r="23" spans="1:12" s="74" customFormat="1" ht="130.5" hidden="1" customHeight="1">
      <c r="A23" s="70">
        <v>18</v>
      </c>
      <c r="B23" s="86" t="s">
        <v>15</v>
      </c>
      <c r="C23" s="75" t="s">
        <v>46</v>
      </c>
      <c r="D23" s="87">
        <v>13000000</v>
      </c>
      <c r="E23" s="87"/>
      <c r="F23" s="87"/>
      <c r="G23" s="87">
        <v>13000000</v>
      </c>
      <c r="H23" s="88" t="s">
        <v>73</v>
      </c>
      <c r="I23" s="73">
        <v>16</v>
      </c>
    </row>
    <row r="24" spans="1:12" s="74" customFormat="1" ht="242.25" hidden="1" customHeight="1">
      <c r="A24" s="70">
        <v>19</v>
      </c>
      <c r="B24" s="86" t="s">
        <v>15</v>
      </c>
      <c r="C24" s="75" t="s">
        <v>47</v>
      </c>
      <c r="D24" s="87">
        <v>4200000</v>
      </c>
      <c r="E24" s="87"/>
      <c r="F24" s="87"/>
      <c r="G24" s="87">
        <v>4200000</v>
      </c>
      <c r="H24" s="89" t="s">
        <v>74</v>
      </c>
      <c r="I24" s="73">
        <v>17</v>
      </c>
    </row>
    <row r="25" spans="1:12" s="74" customFormat="1" ht="148.5" hidden="1" customHeight="1">
      <c r="A25" s="70">
        <v>20</v>
      </c>
      <c r="B25" s="86" t="s">
        <v>15</v>
      </c>
      <c r="C25" s="75" t="s">
        <v>44</v>
      </c>
      <c r="D25" s="87">
        <v>22000000</v>
      </c>
      <c r="E25" s="87">
        <v>22000000</v>
      </c>
      <c r="F25" s="87"/>
      <c r="G25" s="87"/>
      <c r="H25" s="89" t="s">
        <v>75</v>
      </c>
      <c r="I25" s="73">
        <v>15</v>
      </c>
    </row>
    <row r="26" spans="1:12" s="95" customFormat="1" ht="41.25" hidden="1" customHeight="1">
      <c r="A26" s="90"/>
      <c r="B26" s="91" t="s">
        <v>8</v>
      </c>
      <c r="C26" s="92"/>
      <c r="D26" s="93">
        <f>SUM(D6:D25)</f>
        <v>313486000</v>
      </c>
      <c r="E26" s="93">
        <f>SUM(E6:E25)</f>
        <v>191094000</v>
      </c>
      <c r="F26" s="93">
        <f t="shared" ref="F26:G26" si="0">SUM(F6:F25)</f>
        <v>6050000</v>
      </c>
      <c r="G26" s="93">
        <f t="shared" si="0"/>
        <v>116342000</v>
      </c>
      <c r="H26" s="94"/>
      <c r="I26" s="92"/>
    </row>
    <row r="27" spans="1:12">
      <c r="E27" s="101">
        <f>SUBTOTAL(9,E26)</f>
        <v>0</v>
      </c>
    </row>
    <row r="28" spans="1:12" s="96" customFormat="1" ht="19.5">
      <c r="B28" s="97"/>
      <c r="D28" s="98"/>
      <c r="E28" s="98"/>
      <c r="F28" s="98"/>
      <c r="G28" s="98"/>
      <c r="I28" s="99"/>
    </row>
    <row r="29" spans="1:12" s="96" customFormat="1" ht="27" customHeight="1">
      <c r="B29" s="97"/>
      <c r="D29" s="98"/>
      <c r="E29" s="98"/>
      <c r="F29" s="98"/>
      <c r="G29" s="98"/>
      <c r="I29" s="99"/>
    </row>
    <row r="30" spans="1:12" s="96" customFormat="1" ht="19.5">
      <c r="B30" s="97"/>
      <c r="D30" s="98"/>
      <c r="E30" s="98"/>
      <c r="F30" s="98"/>
      <c r="G30" s="98"/>
      <c r="I30" s="99"/>
    </row>
    <row r="31" spans="1:12" s="96" customFormat="1" ht="19.5">
      <c r="B31" s="97"/>
      <c r="D31" s="98"/>
      <c r="E31" s="98"/>
      <c r="F31" s="98"/>
      <c r="G31" s="98"/>
      <c r="I31" s="99"/>
    </row>
    <row r="32" spans="1:12" s="96" customFormat="1" ht="19.5">
      <c r="B32" s="97"/>
      <c r="D32" s="98"/>
      <c r="E32" s="98"/>
      <c r="F32" s="98"/>
      <c r="G32" s="98"/>
      <c r="I32" s="99"/>
    </row>
    <row r="33" spans="2:9" s="96" customFormat="1" ht="19.5">
      <c r="B33" s="97"/>
      <c r="D33" s="98"/>
      <c r="E33" s="98"/>
      <c r="F33" s="98"/>
      <c r="G33" s="98"/>
      <c r="I33" s="99"/>
    </row>
    <row r="34" spans="2:9" s="96" customFormat="1" ht="19.5">
      <c r="B34" s="97"/>
      <c r="D34" s="98"/>
      <c r="E34" s="98"/>
      <c r="F34" s="98"/>
      <c r="G34" s="98"/>
      <c r="I34" s="99"/>
    </row>
    <row r="35" spans="2:9" s="96" customFormat="1" ht="19.5">
      <c r="B35" s="97"/>
      <c r="D35" s="98"/>
      <c r="E35" s="98"/>
      <c r="F35" s="98"/>
      <c r="G35" s="98"/>
      <c r="I35" s="99"/>
    </row>
  </sheetData>
  <autoFilter ref="A5:L26">
    <filterColumn colId="1">
      <filters>
        <filter val="1.พัฒนาการท่องเที่ยวเชิงนิเวศที่หลากหลายให้ได้มาตรฐานระดับสากลและเป็นมิตรต่อสิ่งแวดล้อม"/>
      </filters>
    </filterColumn>
    <filterColumn colId="4">
      <customFilters>
        <customFilter operator="notEqual" val=" "/>
      </customFilters>
    </filterColumn>
  </autoFilter>
  <mergeCells count="8">
    <mergeCell ref="A4:A5"/>
    <mergeCell ref="I4:I5"/>
    <mergeCell ref="A1:I1"/>
    <mergeCell ref="A2:I2"/>
    <mergeCell ref="D4:D5"/>
    <mergeCell ref="E4:E5"/>
    <mergeCell ref="F4:F5"/>
    <mergeCell ref="G4:G5"/>
  </mergeCells>
  <phoneticPr fontId="11" type="noConversion"/>
  <pageMargins left="0.17" right="0.1" top="0.47244094488188998" bottom="0.23622047244094499" header="0.31496062992126" footer="0.31496062992126"/>
  <pageSetup paperSize="9" scale="9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ปก</vt:lpstr>
      <vt:lpstr>สรุปข้อเสนอและผลการพิจารณา</vt:lpstr>
      <vt:lpstr>ฟอร์มผลโครงการ (print)</vt:lpstr>
      <vt:lpstr>ฟอร์มผลโครงการ(คำนวณ)</vt:lpstr>
      <vt:lpstr>ปก!Print_Area</vt:lpstr>
      <vt:lpstr>'ฟอร์มผลโครงการ (print)'!Print_Titles</vt:lpstr>
      <vt:lpstr>'ฟอร์มผลโครงการ(คำนวณ)'!Print_Titles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jintawan</dc:creator>
  <cp:lastModifiedBy>WincoolV5</cp:lastModifiedBy>
  <cp:lastPrinted>2011-09-16T10:12:04Z</cp:lastPrinted>
  <dcterms:created xsi:type="dcterms:W3CDTF">2009-12-15T02:39:30Z</dcterms:created>
  <dcterms:modified xsi:type="dcterms:W3CDTF">2011-09-16T10:12:07Z</dcterms:modified>
</cp:coreProperties>
</file>