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9120" tabRatio="601"/>
  </bookViews>
  <sheets>
    <sheet name="Sum-lopburi" sheetId="7" r:id="rId1"/>
    <sheet name="ลพบุรี 55" sheetId="8" r:id="rId2"/>
    <sheet name="ลพบุรี 55 (เดิม)" sheetId="4" r:id="rId3"/>
    <sheet name="แบบพิจารณาโครงการจ.54" sheetId="5" state="hidden" r:id="rId4"/>
    <sheet name="แนวทางการกลั่นกรอง54" sheetId="6" state="hidden" r:id="rId5"/>
    <sheet name="คู่มือกลั่นกรอง" sheetId="2" state="hidden" r:id="rId6"/>
  </sheets>
  <definedNames>
    <definedName name="_xlnm._FilterDatabase" localSheetId="4" hidden="1">แนวทางการกลั่นกรอง54!$C$2:$C$31</definedName>
    <definedName name="_xlnm._FilterDatabase" localSheetId="3" hidden="1">แบบพิจารณาโครงการจ.54!$C$3:$F$34</definedName>
    <definedName name="_xlnm._FilterDatabase" localSheetId="1" hidden="1">'ลพบุรี 55'!$G$1:$K$19</definedName>
    <definedName name="_xlnm._FilterDatabase" localSheetId="2" hidden="1">'ลพบุรี 55 (เดิม)'!$G$1:$K$44</definedName>
    <definedName name="_xlnm.Print_Area" localSheetId="0">'Sum-lopburi'!$A$1:$J$14</definedName>
    <definedName name="_xlnm.Print_Area" localSheetId="1">'ลพบุรี 55'!$A$1:$M$26</definedName>
    <definedName name="_xlnm.Print_Area" localSheetId="2">'ลพบุรี 55 (เดิม)'!$A$1:$L$51</definedName>
    <definedName name="_xlnm.Print_Titles" localSheetId="4">แนวทางการกลั่นกรอง54!$5:$6</definedName>
    <definedName name="_xlnm.Print_Titles" localSheetId="3">แบบพิจารณาโครงการจ.54!$7:$8</definedName>
    <definedName name="_xlnm.Print_Titles" localSheetId="1">'ลพบุรี 55'!$1:$4</definedName>
    <definedName name="_xlnm.Print_Titles" localSheetId="2">'ลพบุรี 55 (เดิม)'!$1:$4</definedName>
  </definedNames>
  <calcPr calcId="125725"/>
</workbook>
</file>

<file path=xl/calcChain.xml><?xml version="1.0" encoding="utf-8"?>
<calcChain xmlns="http://schemas.openxmlformats.org/spreadsheetml/2006/main">
  <c r="A13" i="6"/>
  <c r="A10"/>
  <c r="A9"/>
  <c r="A12" i="5"/>
  <c r="A13" s="1"/>
  <c r="A14" s="1"/>
  <c r="A16" s="1"/>
  <c r="A17" s="1"/>
  <c r="A18" s="1"/>
  <c r="A19" s="1"/>
  <c r="A21" s="1"/>
  <c r="A22" s="1"/>
  <c r="A23" s="1"/>
  <c r="A24" s="1"/>
  <c r="A26" s="1"/>
  <c r="A27" s="1"/>
  <c r="A28" s="1"/>
  <c r="A29" s="1"/>
  <c r="A31" s="1"/>
  <c r="A32" s="1"/>
  <c r="A33" s="1"/>
  <c r="A34" s="1"/>
  <c r="A11"/>
  <c r="H44" i="4"/>
  <c r="H43"/>
  <c r="H42"/>
  <c r="H41"/>
  <c r="H35"/>
  <c r="H30"/>
  <c r="H29"/>
  <c r="H28"/>
  <c r="H27"/>
  <c r="H25"/>
  <c r="H24"/>
  <c r="H23"/>
  <c r="H22" l="1"/>
  <c r="A22"/>
  <c r="A23" s="1"/>
  <c r="A24" s="1"/>
  <c r="A25" s="1"/>
  <c r="A27" s="1"/>
  <c r="A30" s="1"/>
  <c r="A35" s="1"/>
  <c r="A41" s="1"/>
  <c r="A42" s="1"/>
  <c r="A43" s="1"/>
  <c r="A44" s="1"/>
  <c r="A51" s="1"/>
  <c r="H17"/>
  <c r="H16"/>
  <c r="H15"/>
  <c r="H14"/>
  <c r="H13"/>
  <c r="H12"/>
  <c r="H11"/>
  <c r="H10"/>
  <c r="A10"/>
  <c r="A11" s="1"/>
  <c r="H5"/>
  <c r="F27" i="8"/>
  <c r="H19"/>
  <c r="A19" s="1"/>
  <c r="H14"/>
  <c r="H12"/>
  <c r="A12"/>
  <c r="H11"/>
  <c r="H10"/>
  <c r="H9"/>
  <c r="H8"/>
  <c r="H7"/>
  <c r="H6"/>
  <c r="H5"/>
  <c r="J10" i="7" l="1"/>
  <c r="H10"/>
  <c r="F10"/>
  <c r="D10"/>
  <c r="C10"/>
  <c r="I10" s="1"/>
  <c r="J9"/>
  <c r="H9"/>
  <c r="F9"/>
  <c r="D9"/>
  <c r="C9"/>
  <c r="I9" s="1"/>
  <c r="J8"/>
  <c r="H8"/>
  <c r="F8"/>
  <c r="D8"/>
  <c r="C8"/>
  <c r="I8" s="1"/>
  <c r="J7"/>
  <c r="H7"/>
  <c r="F7"/>
  <c r="D7"/>
  <c r="C7"/>
  <c r="I7" s="1"/>
  <c r="J6"/>
  <c r="H6"/>
  <c r="F6"/>
  <c r="D6"/>
  <c r="C6"/>
  <c r="C12" l="1"/>
  <c r="J12"/>
  <c r="E6"/>
  <c r="G6"/>
  <c r="I6"/>
  <c r="I12" s="1"/>
  <c r="H12" s="1"/>
  <c r="E7"/>
  <c r="G7"/>
  <c r="E8"/>
  <c r="G8"/>
  <c r="E9"/>
  <c r="G9"/>
  <c r="E10"/>
  <c r="G10"/>
  <c r="G12" l="1"/>
  <c r="F12" s="1"/>
  <c r="E12" l="1"/>
  <c r="D12" s="1"/>
  <c r="K12"/>
  <c r="A14" i="6" l="1"/>
  <c r="A15"/>
  <c r="A16"/>
  <c r="A18"/>
  <c r="A19"/>
  <c r="A20"/>
  <c r="A21"/>
  <c r="A23"/>
  <c r="A24"/>
  <c r="A25"/>
  <c r="A26"/>
  <c r="A28"/>
  <c r="A29"/>
  <c r="A30"/>
  <c r="A31"/>
</calcChain>
</file>

<file path=xl/comments1.xml><?xml version="1.0" encoding="utf-8"?>
<comments xmlns="http://schemas.openxmlformats.org/spreadsheetml/2006/main">
  <authors>
    <author>nawarod</author>
  </authors>
  <commentList>
    <comment ref="V6" authorId="0">
      <text>
        <r>
          <rPr>
            <b/>
            <sz val="8"/>
            <color indexed="81"/>
            <rFont val="Tahoma"/>
            <family val="2"/>
          </rPr>
          <t>nawarod:</t>
        </r>
        <r>
          <rPr>
            <sz val="8"/>
            <color indexed="81"/>
            <rFont val="Tahoma"/>
            <family val="2"/>
          </rPr>
          <t xml:space="preserve">
ยกเว้น อบรมด้านอาชีพ / วิจัยเพื่อแก้ปัญหาสำคัญในพื้นที่</t>
        </r>
      </text>
    </comment>
    <comment ref="AA6" authorId="0">
      <text>
        <r>
          <rPr>
            <b/>
            <sz val="8"/>
            <color indexed="81"/>
            <rFont val="Tahoma"/>
            <family val="2"/>
          </rPr>
          <t>nawarod:</t>
        </r>
        <r>
          <rPr>
            <sz val="8"/>
            <color indexed="81"/>
            <rFont val="Tahoma"/>
            <family val="2"/>
          </rPr>
          <t xml:space="preserve">
ยกเว้น ถนน/แหล่งน้ำ ต้องสอดคล้องและเชื่อมโยงกับประเด็นยุทธศาสตร์</t>
        </r>
      </text>
    </comment>
  </commentList>
</comments>
</file>

<file path=xl/comments2.xml><?xml version="1.0" encoding="utf-8"?>
<comments xmlns="http://schemas.openxmlformats.org/spreadsheetml/2006/main">
  <authors>
    <author>nawarod</author>
  </authors>
  <commentList>
    <comment ref="B21" authorId="0">
      <text>
        <r>
          <rPr>
            <b/>
            <sz val="8"/>
            <color indexed="81"/>
            <rFont val="Tahoma"/>
            <family val="2"/>
          </rPr>
          <t>nawarod:</t>
        </r>
        <r>
          <rPr>
            <sz val="8"/>
            <color indexed="81"/>
            <rFont val="Tahoma"/>
            <family val="2"/>
          </rPr>
          <t xml:space="preserve">
ยกเว้น อบรมด้านอาชีพ / วิจัยเพื่อแก้ปัญหาสำคัญในพื้นที่</t>
        </r>
      </text>
    </comment>
    <comment ref="B26" authorId="0">
      <text>
        <r>
          <rPr>
            <b/>
            <sz val="8"/>
            <color indexed="81"/>
            <rFont val="Tahoma"/>
            <family val="2"/>
          </rPr>
          <t>nawarod:</t>
        </r>
        <r>
          <rPr>
            <sz val="8"/>
            <color indexed="81"/>
            <rFont val="Tahoma"/>
            <family val="2"/>
          </rPr>
          <t xml:space="preserve">
ยกเว้น ถนน/แหล่งน้ำ ต้องสอดคล้องและเชื่อมโยงกับประเด็นยุทธศาสตร์</t>
        </r>
      </text>
    </comment>
  </commentList>
</comments>
</file>

<file path=xl/sharedStrings.xml><?xml version="1.0" encoding="utf-8"?>
<sst xmlns="http://schemas.openxmlformats.org/spreadsheetml/2006/main" count="272" uniqueCount="198">
  <si>
    <t>เห็นควรได้รับการสนับสนุน</t>
  </si>
  <si>
    <t>ไม่สอดคล้องกับหลักเกณฑ์</t>
  </si>
  <si>
    <t>ลำดับที่ 1</t>
  </si>
  <si>
    <t>ลำดับที่ 2</t>
  </si>
  <si>
    <t>เลขที่</t>
  </si>
  <si>
    <t>โครงการ</t>
  </si>
  <si>
    <t>ข้อสังเกต/เหตุผล</t>
  </si>
  <si>
    <t>วงเงินปี 2554 (บาท)</t>
  </si>
  <si>
    <t>ภาค..............................</t>
  </si>
  <si>
    <t>จังหวัด.........................................</t>
  </si>
  <si>
    <t>ประเด็นยุทธศาสตร์ที่ 1  :    …………………</t>
  </si>
  <si>
    <t>โครงการ .................</t>
  </si>
  <si>
    <t>ยุทธศาสตร์/โครงการ</t>
  </si>
  <si>
    <t>ประเด็นยุทธศาสตร์ที่ 2  :    …………………</t>
  </si>
  <si>
    <t>ประเด็นยุทธศาสตร์ที่ 3  :    …………………</t>
  </si>
  <si>
    <t>ประเด็นยุทธศาสตร์ที่ 4  :    …………………</t>
  </si>
  <si>
    <t>ประเด็นยุทธศาสตร์ที่ 5  :    …………………</t>
  </si>
  <si>
    <t>ความสอดคล้องกับประเด็นยุทธศาสตร์</t>
  </si>
  <si>
    <t>ศก.พอเพียง</t>
  </si>
  <si>
    <t>ฟื้นฟูและพัฒนาแหล่งท่องเที่ยว</t>
  </si>
  <si>
    <t>พัฒนาศก.และสังคมกลุ่มพื้นที่พิเศษ</t>
  </si>
  <si>
    <t>ความจำเป็นของโครงการ</t>
  </si>
  <si>
    <t>ไม่ดำเนินการแล้วจะเสียหาย</t>
  </si>
  <si>
    <t>กระตุ้นให้เกิดการลงทุน</t>
  </si>
  <si>
    <t>สร้างรายได้</t>
  </si>
  <si>
    <t>ความเหมาะสมและเป็นไปได้ของโครงการ</t>
  </si>
  <si>
    <t>สามารถดำเนินการได้</t>
  </si>
  <si>
    <t>มีความพร้อม</t>
  </si>
  <si>
    <t>ของบประมาณเหมาะสม</t>
  </si>
  <si>
    <t>ดำเนินการเสร็จในปีงบประมาณ</t>
  </si>
  <si>
    <t>ผลกระทบด้านลบสามารถจัดการได้</t>
  </si>
  <si>
    <t>ความคุ้มค่า</t>
  </si>
  <si>
    <t>ประชากรส่วนใหญ่ได้ประโยชน์</t>
  </si>
  <si>
    <t>พื้นที่ส่วนใหญ่ได้รับประโยชน์</t>
  </si>
  <si>
    <t>รายได้ที่คาดว่าจะได้รับ</t>
  </si>
  <si>
    <t>ลักษณะโครงการที่ไม่ควรได้รับการสนับสนุน</t>
  </si>
  <si>
    <t>ซื้อครุภัณฑ์/ขุดลอกคลอง</t>
  </si>
  <si>
    <t>อบรม/ดูงาน/ศึกษาวิจัย</t>
  </si>
  <si>
    <t>โครงการที่มีลักษณะเป็นกิจกรรมย่อย</t>
  </si>
  <si>
    <t>เน้นเฉพาะจุด</t>
  </si>
  <si>
    <t>งาน Function ของหน่วยงาน</t>
  </si>
  <si>
    <t>ซ้ำกับโครงการไทยเข้มแข็ง</t>
  </si>
  <si>
    <t>ถนน/แหล่งน้ำ</t>
  </si>
  <si>
    <t>ถนน/แหล่งน้ำที่สอดคล้องกับยุทธศาสตร์จ.ว./กลุ่มจ.ว.</t>
  </si>
  <si>
    <t>อบรมด้านอาชีพ / วิจัยเพื่อแก้ปัญหาสำคัญในพื้นที่</t>
  </si>
  <si>
    <t>สามารถดำเนิน
การได้</t>
  </si>
  <si>
    <t>ผลกระ
ทบด้านลบสามารถจัดการได้</t>
  </si>
  <si>
    <t>พื้นที่ส่วนใหญ่ได้รับประ
โยชน์</t>
  </si>
  <si>
    <t>อบรม/ดูงาน/ศึกษา
วิจัย</t>
  </si>
  <si>
    <t>งาน 
Function 
ของหน่วย
งาน</t>
  </si>
  <si>
    <t>ฟื้นฟูและพัฒนาแหล่งท่อง
เที่ยว</t>
  </si>
  <si>
    <t>ประเด็นยุทธศาสตร์ที่ 1  :    ………</t>
  </si>
  <si>
    <t>ประเด็นยุทธศาสตร์ที่ 2  :    ………</t>
  </si>
  <si>
    <t>ประเด็นยุทธศาสตร์ที่ 3  :    ………</t>
  </si>
  <si>
    <t>ประเด็นยุทธศาสตร์ที่ 4  :    ………</t>
  </si>
  <si>
    <t>ประเด็นยุทธศาสตร์ที่ 5  :    ……</t>
  </si>
  <si>
    <t>ศก.พอ
เพียง</t>
  </si>
  <si>
    <t>ไม่ดำเนิน
การแล้วจะเสีย
หาย</t>
  </si>
  <si>
    <t>ของบ
ประ
มาณ
เหมาะ
สม</t>
  </si>
  <si>
    <t>ดำเนิน
การเสร็จในปี
งบประ
มาณ</t>
  </si>
  <si>
    <t>ประชา
กรส่วนใหญ่ได้ประ
โยชน์</t>
  </si>
  <si>
    <t>ถนน/แหล่งน้ำ
ที่สอด
คล้องกับยุทธ
ศาสตร์
จ.ว./กลุ่มจ.ว.</t>
  </si>
  <si>
    <t>แบบที่ 2</t>
  </si>
  <si>
    <t>แบบฟอร์มในการนำเสนอให้กับคณะอนุกรรมการ</t>
  </si>
  <si>
    <t>แบบฟอร์มเพื่อใช้เป็นแนวทางการพิจารณากลั่นกรองโครงการ</t>
  </si>
  <si>
    <t>แนวทางการพิจารณากลั่นกรองโครงการจังหวัดและกลุ่มจังหวัดปีงบประมาณ 2554</t>
  </si>
  <si>
    <t>การพัฒนาเศรษฐกิจเชิงสร้างสรรค์ เช่น ใช้ภูมิปัญญาท้องถิ่น เพิ่มศักยภาพ OTOP  เพิ่มคุณภาพและมูลค่าสินค้าเกษตร</t>
  </si>
  <si>
    <t>การพัฒนาเศรษฐกิจเชิงสร้าง
สรรค์</t>
  </si>
  <si>
    <t>ภาคกลางตอนบน 2</t>
  </si>
  <si>
    <t>จังหวัด ลพบุรี</t>
  </si>
  <si>
    <t>ü</t>
  </si>
  <si>
    <t>รหัสยุทธศาสตร์</t>
  </si>
  <si>
    <t>ลำดับความสำคัญ</t>
  </si>
  <si>
    <t>ที่</t>
  </si>
  <si>
    <t>จำนวน</t>
  </si>
  <si>
    <t>บาท</t>
  </si>
  <si>
    <t>รวมทั้งหมด</t>
  </si>
  <si>
    <t>ประเด็นยุทธศาสตร์</t>
  </si>
  <si>
    <t>พัฒนาเศรษฐกิจชุมชนระดับอำเภอ</t>
  </si>
  <si>
    <t>การศึกษาการจัดทำแผนปฏิบัติการผลิตอาหารปลอดภัยและพืชพลังงานทดแทนจังหวัดลพบุรี</t>
  </si>
  <si>
    <t>หมู่บ้านพลังงานต้นแบบ</t>
  </si>
  <si>
    <t>ส่งเสริมการใช้พลังงานทดแทน</t>
  </si>
  <si>
    <t>ส่งเสริมกิจกรรมสร้างแรงดึงดูดนักท่องเที่ยว</t>
  </si>
  <si>
    <t>ป้องกันและบรรเทาสาธารณภัยในเขตเมือง/ชนบท</t>
  </si>
  <si>
    <t>จัดทำแผนการศึกษาเพื่อขับเคลื่อนการพัฒนาจังหวัดลพบุรี</t>
  </si>
  <si>
    <t>เสริมสร้างกระบวนการยุติธรรมเพื่อคืนคนดีสู่สังคม จังหวัดลพบุรี</t>
  </si>
  <si>
    <t>อุทยานวิทยาศาสตร์แห่งชาติสมเด็จพระนารายณ์มหาราช</t>
  </si>
  <si>
    <t>ป้องกันและปราบปรามอาชญากรรม</t>
  </si>
  <si>
    <t xml:space="preserve">ยุทธศาสตร์ที่ 4 : สร้างโอกาสทางการศึกษาและคุณภาพชีวิตของประชาชน </t>
  </si>
  <si>
    <t xml:space="preserve">เพิ่มขีดความสามารถการแข่งขันการผลิตอาหารปลอดภัย </t>
  </si>
  <si>
    <t>ส่งเสริมและสนับสนุนพลังงานสะอาด</t>
  </si>
  <si>
    <t>พัฒนาการท่องเที่ยวเพื่อการเรียนรู้เพิ่มมูลค่าทางเศรษฐกิจ</t>
  </si>
  <si>
    <t>สร้างโอกาสทางการศึกษา  และคุณภาพชีวิตของประชาชน</t>
  </si>
  <si>
    <t>บริหารจัดการตามหลักธรรมาภิบาล</t>
  </si>
  <si>
    <t xml:space="preserve">ยุทธศาสตร์ที่ 1 : เพิ่มขีดความสามารถการแข่งขันการผลิตอาหารปลอดภัย  </t>
  </si>
  <si>
    <t>ยุทธศาสตร์ที่ 2 : ส่งเสริมและสนับสนุนพลังงานสะอาด</t>
  </si>
  <si>
    <t>ยุทธศาสตร์ที่ 3 : พัฒนาการท่องเที่ยวเพื่อการเรียนรู้เพิ่มมูลค่าทางเศรษฐกิจ</t>
  </si>
  <si>
    <t>ประเด็นยุทธศาสตร์ที่ 5: บริหารจัดการตามหลักธรรมาภิบาล</t>
  </si>
  <si>
    <t xml:space="preserve">          กิจกรรมที่ 1 ฟื้นฟูบูรณะแหล่งน้ำ 7 แห่ง    </t>
  </si>
  <si>
    <t>ค่าใช้จ่ายในการบริหารงานจังหวัดแบบบูรณาการ</t>
  </si>
  <si>
    <t xml:space="preserve">หลักการ เหตุผล และกิจกรรมสอดคล้องกับประเด็นยุทธศาสตร์ และมีการบูรณาการครบวงจร เห็นควรสนับสนุน </t>
  </si>
  <si>
    <t>เห็นควรสนับสนุน เพราะเป็นโครงการที่ช่วยพัฒนาอาชีพของเกษตรกร ประกอบด้วย 1)ส่งเสริมอาชีพเกษตรกร 11 อำเภอ งบประมาณอำเภอละ 6-9.5 แสนบาท รวม 8.5 ล้านบาท เช่น ผลิตเมล็ดพันธุ์ข้าว ผลิตข้าวโพดเลี้ยงสัตว์ ผลิตอาหารสัตว์ เลี้ยงกบ เลี้ยงปลา เป็นต้น 2)การส่งเสริมการเลี้ยงแพะ 1 ล้านบาท ซึ่งเป็นสัตว์ที่มีศักยภาพ โดยการจัดหาพ่อพันธุ์แม่พันธุ์ให่เกษตรกรยืม 3)มีกิจกรรมจัดงานแสดงสินค้าเพิ่มช่องทางการตลาดให้กับผลผลิตจากการส่งเสริมอาชีพ และจัด Money Expo เพื่อส่งเสริมโอกาสในการเข้าถึงแหล่งเงินทุนของเกษตรกรและผู้ประกอบการ</t>
  </si>
  <si>
    <t xml:space="preserve">เห็นชอบในหลักการของการศึกษาเพื่อจัดทำแผนปฏิบัติการฯ ซึ่งจะใช้เป็นกรอบแนวทางการดำเนินงานในการขับเคลื่อนยุทธ์ศาสตร์การพัฒนาของจังหวัดต่อไป ทั้งนี้ แผนปฏิบัติการดังกล่าวควรคำนึงถึงการบูรณาการหน่วยดำเนินการเพื่อมุ่งสู่ประเด็น (issue) แต่ละเรื่องด้วย   </t>
  </si>
  <si>
    <t xml:space="preserve">โดยภาพรวม สอดคล้องกับวิสัยทัศน์ในการผลิตพลังงานสะอาด ลดค่าใช้จ่ายครัวเรือน และการพึ่งพาพลังงานนำเข้า จึงเห็นควรสนับสนุน </t>
  </si>
  <si>
    <t xml:space="preserve">เห็นควรสนับสนุน เพราะสอดคล้องกับวิสัยทัศน์ในการผลิตพลังงานสะอาด ลดค่าใช้จ่ายครัวเรือน และการใช้พลังงานหุงต้มจากก๊าซ LPG โดยส่งเสริมให้ครัวเรือนนำขยะอินทรีย์มาหมักเป็นก๊าซชีวภาพ มีแนวทางการดำเนินงานเป็นขั้นตอน ชัดเจน มีการอบรมให้ความรู้ควบคู่กับการสนับสนุนวัสดุอุปกรณ์และติดตั้งระบบหมักก๊าซชีวภาพ  </t>
  </si>
  <si>
    <t>ประกอบด้วยงานประจำปีของจังหวัด คือ 1)เทศกาลขึ้นเขาวงพระจันทร์ 1 ลบ.  2)นมัสการพระศรีอาริยเมตไตรย์ 0.8 ลบ. 3)มหกรรมโต๊ะจีนลิง 0.9 ลบ. 4)มหกรรมอ่างซับเหล็ก 1 ลบ. 5)งานโคบาลเขื่อนป่าสัก 1 ลบ. 6)งานส่งเสริมแต่งชุดไทย 0.8 ลบ. 7)งานบุญบั้งไฟอำเภอโคกเจริญ 0.5 ลบ. เป็นความจำเป็นในการสร้างกิจกรรมส่งเสริมการท่องเที่ยว ซึ่งสอดคล้องกับประเด็นยุทธศาสตร์และวิสัยทัศน์ของจังหวัด สมควรสนับสนุน ทั้งนี้ ควรประสานงานกับ ททท. เพื่อการประชาสัมพันธ์กิจกรรมส่งเสริมการท่องเที่ยวได้ทั่วถึง</t>
  </si>
  <si>
    <t xml:space="preserve">          กิจกรรมที่ 2 ก่อสร้างปรับปรุงระบบระบายน้ำ</t>
  </si>
  <si>
    <t>เห็นควรสนับสนุน เพราะสอดคล้องกับประเด็นยุทธศาสตร์ ประกอบด้วยกิจกรรมพัฒนาแหล่งท่องเที่ยวทางศาสนา วัฒนธรรม และแหล่งท่องเที่ยวทางธรรมชาติซึ่งระบุพื้นที่และความต้องการชัดเจน (ปรับภูมิทัศน์และซ่อมแซมพิพิธภัณฑ์เขาพระงาม 1.25 ลบ., ทางเดินศึกษาธรรมชาติ ซับลังกา 1.5 ลบ./ ศูนย์บริการนักท่องเที่ยว น้ำตกวังก้านเหลือง 0.95 ลบ./ ปรับปรุงลานกางเต็นท์ เขาเอราวัณ 1.3 ลบ.) และการปรับปรุงเส้นทางเข้าสู่แหล่งท่องเที่ยว ต.ซับจำปา อ.ท่าหลวง ระยะทาง 1.1 ก.ม. 5 ล้านบาท</t>
  </si>
  <si>
    <t>ฟื้นฟูบูรณะแหล่งน้ำเพื่อเพิ่มประสิทธิภาพการระบายน้ำ และมีแหล่งเก็บกักน้ำสำหรับไว้ใช้ในฤดูแล้ง ประชาชนได้รับประโยชน์ 6,400 คน พื้นที่การเกษตร 32,000 ไร่</t>
  </si>
  <si>
    <t>โครงการสอดคล้องกับประเด็นยุทธศาสตร์การสร้างคุณภาพชีวิต วัตถุประสงค์ของโครงการและกิจกรรมครอบคลุมประเด็นทางสังคมหลายด้าน สมควรสนับสนุน</t>
  </si>
  <si>
    <t>การวิเคราะห์สภาพปัญหาและวัตถุประสงค์ของโครงการชัดเจน และเป็นเรื่องจำเป็นเร่งด่วน ควรได้รับการสนับสนุนงบประมาณ</t>
  </si>
  <si>
    <t>กิจกรรมให้ความรู้ด้านกฎหมายแก่ประชาชน ศูนย์ยุติธรรมชุมชน และการฝึกอาชีพผู้ต้องขัง เป็นภารกิจปกติของส่วนราชการที่ปฏิบัติอยู่แล้ว และเป็นงานตามยุทธศาสตร์กระทรวงยุติธรรม</t>
  </si>
  <si>
    <t>เป็นกิจกรรมที่สอดคล้องกับยุทธศาสตร์ สนับสนุนการเรียนการสอนทั้งในระบบและนอกระบบ โดยการจัดนิทรรศการและค่ายวิทยาศาสตร์ สมควรให้การสนับสนุน ทั้งนี้ จังหวัดควรพิจารณาเพิ่มกิจกรรม หรือขยายเวลา เพื่อให้บริการแก่ผู้สนใจเข้าร่วมกิจกรรมได้จำนวนมากขึ้น</t>
  </si>
  <si>
    <t xml:space="preserve">เป็นค่าจัดซื้อและติดตั้งกล้อง CCTV ซึ่งเป็นเรื่องจำเป็นในการสร้างสภาพแวดล้อมที่ปลอดภัย มุ่งสู่การเป็นเมืองน่าอยู่ </t>
  </si>
  <si>
    <t xml:space="preserve">ก่อสร้างปรับปรุงระบบระบายน้ำเพื่อแก่ไขปัญหาน้ำท่วมขังในพื้นที่ จ.ลพบุรี โดยก่อสร้างท่อบล็อก คสล. ลอดถนนพหลโยธิน 3 ล้านบาท ก่อสร้างรางระบายน้ำเปิด ยาว 245 ม. วงเงิน 9 ล้านบาท รวม 12 ล้านบาท </t>
  </si>
  <si>
    <t xml:space="preserve">สอดคล้องกับวิสัยทัศน์และยุทธศาสตร์ของจังหวัดในการเป็นเมืองน่าอยู่และสร้างคุณภาพชีวิตของประชาชน และมีความจำเป็นเร่งด่วนในการดำเนินการ เนื่องจากจังหวัดลพบุรีประสบปัญหาทั้งภัยแล้ง และอุทกภัย  </t>
  </si>
  <si>
    <t>สอดคล้องกับยุทธศาสตร์พัฒนาการท่องเที่ยวฯ โดยมีแผนการจัด Road show ในพื้นที่ที่มีศักยภาพ (กทม. 2 ครั้งๆ ละ 3 วัน 2 คืน/ พัทยา 3 วัน 2 คืน/ กระบี่ 6 วัน 5 คืน เดินทางครั้งละ 80 คน ค่าใช้จ่ายรวม 2 ล้านบาท ) เพื่อขายสินค้า OTOP ของทุกอำเภอ ประชาสัมพันธ์การท่องเที่ยว และการแสดงเผยแพร่วัฒนธรรมของท้องถิ่น รวมทั้งแผนงานพัฒนาผลิตภัณฑ์ชุมชนและท้องถิ่นที่เป็นของฝากของที่ระลึกเพื่อสร้างมูลค่าเพิ่ม จึงเห็นควรสนับสนุน</t>
  </si>
  <si>
    <t>โครงการส่งเสริมศักยภาพอุตสาหกรรมแปรรูปอาหารเชิงสร้างสรรค์</t>
  </si>
  <si>
    <t>สำรอง2</t>
  </si>
  <si>
    <t>สำรอง1</t>
  </si>
  <si>
    <t>เห็นควรสนับสนุน วัตถุประสงค์ของโครงการสอดคล้องกับยุทธศาสตร์จังหวัดในการเพิ่มขีดความสามารถการแข่งขันการผลิตอาหารปลอดภัย และนโยบายรัฐบาลในการผลักดันเศรษฐกิจเชิงสร้างสรรค์ วิธีการดำเนินการ จะมีการจ้างที่ปรึกษาดำเนินการพัฒนาองค์ความรู้ในเชิงนวัตกรรม ให้คำปรึกษาและแนะนำแก่กลุ่มอุตสาหกรรมเป้าหมายที่เข้าร่วมโครงการ และจ้างที่ปรึกษาเพื่อพัฒนาผลิตภัณฑ์ใหม่เชิงสร้างสรรค์จำนวน 5 ผลิตภัณฑ์</t>
  </si>
  <si>
    <t xml:space="preserve">เห็นควรสนับสนุน เพราะสอดคล้องกับวิสัยทัศน์และประเด็นยุทธศาสตร์ของจังหวัด และมีความพร้อมในการดำเนินการ โดยจังหวัดลพบุรีมีพื้นที่ใน 7 อำเภอที่มีศักยภาพในการปลูกมันสำปะหลังเพื่อผลิตเอทานอล และมีตลาดที่ชัดเจน โดยมีการทำข้อตกลงในการรับซื้อผลผลิตกับผู้ประกอบการ เกษตรกรจะได้รับการอบรมเทคนิคการปลูก การสนับสนุนด้านการป้องกันการทำลายของศัตรูพืช (เพลี้ยแป้ง) และท่อนพันธุ์ที่เหมาะสมกับการผลิตเอทานอล ซึ่งจะทำให้มีรายได้เพิ่มขึ้น และสามารถพึ่งตนเองได้ในฤดูการผลิตถัดไป </t>
  </si>
  <si>
    <t xml:space="preserve">เป็นการจัดเตรียมกำลังคนให้สอดคล้องกับความต้องการเพื่อขับเคลื่อนการพัฒนาจังหวัดเป็นเรื่องที่จำเป็นและจะช่วยสนับสนุนกำลังคนให้กับภาคการผลิตที่สอดคล้องกับแนวทางการพัฒนาของจังหวัด อย่างไรก็ตามเนื่องด้วยข้อจำกัดของระดับปฏิบัติการจังหวัดลพบุรีขอปรับเปลี่ยนเป็นโครงการสำรองลำดับที่ 2 </t>
  </si>
  <si>
    <t>แผนพัฒนาจังหวัด ที่นำเสนอเพื่อพิจารณา ประกอบด้วย 5 ยุทธศาสตร์ โดยแต่ละยุทธศาสตร์ มีแผนงาน/โครงการ และวงเงินรวมสรุป ได้ดังนี้</t>
  </si>
  <si>
    <t>ยุทธศาสตร์</t>
  </si>
  <si>
    <t>โครงการ/กิจกรรมที่เสนอใช้งบประมาณกลุ่มจังหวัด</t>
  </si>
  <si>
    <t>เห็นควรสนับสนุนงบประมาณ</t>
  </si>
  <si>
    <t>ปรับลดงบประมาณ</t>
  </si>
  <si>
    <t>วงเงินปี 2555
(บาท)</t>
  </si>
  <si>
    <t>เห็นควรสนับสนุนงบประมาณ
(บาท)</t>
  </si>
  <si>
    <t>ปรับลดงบประมาณ
(บาท)</t>
  </si>
  <si>
    <t>กิจกรรม/ความเห็น</t>
  </si>
  <si>
    <t>ลำดับความสำคัญของจังหวัด</t>
  </si>
  <si>
    <r>
      <t>หมายเหตุ: กรอบวงเงินงบประมาณปี 2555ของ</t>
    </r>
    <r>
      <rPr>
        <u/>
        <sz val="16"/>
        <color theme="1"/>
        <rFont val="Browallia New"/>
        <family val="2"/>
      </rPr>
      <t>จังหวัดลพบุรี</t>
    </r>
    <r>
      <rPr>
        <sz val="16"/>
        <color theme="1"/>
        <rFont val="Browallia New"/>
        <family val="2"/>
      </rPr>
      <t xml:space="preserve"> ที่ได้รับจัดสรรตามเกณฑ์จำนวน 150.3455 ล้านบาท</t>
    </r>
  </si>
  <si>
    <t>โครงการบริหารจัดการน้ำและอุทกภัยแบบบูรณาการ</t>
  </si>
  <si>
    <t>โครงการการจัดทำแผนปฏิบัติการเตรียมความพร้อมรองรับประชาคมเศรษฐกิจอาเซียนปี 2558 จังหวัดลพบุรี</t>
  </si>
  <si>
    <t>โครงการส่งเสริมกระบวนการผลิตและการแปรรูปอาหารปลอดภัย</t>
  </si>
  <si>
    <t>วงเงินปี 2555
(เดิม)</t>
  </si>
  <si>
    <t>กิจกรรมที่ 2 การให้ความรู้การผลิตอาหาร จัดฝึกอบรมผู้เลี้ยงโคนม โคเนื้อ และการทำเกษตรปลอดสารพิษ (400 คน) 299,000 บาท ถ่ายทอดเทคโนโลยีการปลูกมันสำปะหลัง และข้าวโพดเลี้ยงสัตว์ (400 คน) 305,600 บาท ฝึกทักษะการผลิตอาหารปลอดภัย 70 คน 7 หมื่นบาท การบริหารจัดการกลุ่มด้านปศุสัตว์ 8 แสนบาท ศูนย์เรียนรู้ 2 ศูนย์ 8 แสนบาท และการศึกษาดูงานในพื้นที่ต้นแบบ</t>
  </si>
  <si>
    <t xml:space="preserve">กิจกรรมที่ 1 พัฒนาโครงสร้างพื้นฐานทางการเกษตร เป็นงานพัฒนาแหล่งน้ำเข้าสู่พื้นที่เป้าหมายทางการเกษตร 8 แห่ง งบประมาณ 14 ล้านบาท และงานปรับปรุงเส้นทาง (ถนนลาดยาง) เพื่อการขนส่งผลิตผล 3 เส้นทาง 14 ล้านบาท </t>
  </si>
  <si>
    <t>กิจกรรมที่ 3 ส่งเสริมการผลิตอาหารปลอดภัย ประกอบด้วยการปลูกพืชเสบียงสัตว์ 10.4 ล้านบาท (มันสำปะหลัง 5.76  ข้าวโพด 2.56 +หญ้า 2.11) ส่วนใหญ่เป็นค่าพันธุ์พืช และเตรียมพื้นที่เพาะปลูก ซึ่งมีความจำเป็นเพื่อให้เกิดการเริ่มต้น สนับสนุนปัจจัยการผลิตพืชผักปลอดภัย 2.55 ล้านบาท ปรับปรุงบำรุงดิน 2.11 ล้านบาท และส่งเสริมปรับปรุงพันธุ์โคเนื้อ 1.5 ล้านบาท</t>
  </si>
  <si>
    <t>กิจกรรมที่ 4 ส่งเสริมการแปรรูปผลิตภัณฑ์อาหารปลอดภัยชุมชน วิจัยและพัฒนาผลิตภัณฑ์อาหาร (ราชภัฎฯ) 1 ล้านบาท พัฒนาคุณภาพผลิตภัณฑ์อาหาร และบรรจุภัณฑ์ 1 ล้านบาท พัฒนาการบริหารจัดการ และประชาสัมพันธ์</t>
  </si>
  <si>
    <t>ผลต่าง
(ใหม่-เดิม)</t>
  </si>
  <si>
    <t>โครงการพัฒนาเศรษฐกิจชุมชนแบบบูรณาการในพื้นที่อำเภอ</t>
  </si>
  <si>
    <t>โครงการส่งเสริมการปลูกพืชพลังงานสะอาด</t>
  </si>
  <si>
    <t>กิจกรรมที่ 1 สร้างบ่อหมักก๊าซชีวภาพในฟาร์มเลี้ยงสัตว์ สร้างบ่อหมักก๊าซชีวภาพในฟาร์มเลี้ยงสัตว์ 2 ราย และวางระบบท่อส่งก๊าซให้ครัวเรือนในชุมชน 100 ครัวเรือน ซึ่งจะมีตัวแทนจากท้องถิ่นร่วมในการบริหารจัดการ และลดปัญหาของชุมชนเรื่องกลิ่นจากมูลสัตว์และแมลงรบกวน</t>
  </si>
  <si>
    <t xml:space="preserve">กิจกรรมที่ 2 กิจกรรมผลิตไบโอดีเซลสูงสุด 100 ลิตร 1 ชุมชน เป็นการอบรมเชิงปฏิบัติการให้ความรู้ในการผลิตไบโอดีเซล วิธีใช้งาน บำรุงรักษาระบบ และสนับสนุนวัสดุอุปกรณ์ในการผลิต ให้ชุมชนที่เข้าร่วมโครงการ  </t>
  </si>
  <si>
    <t>กิจกรรมที่ 3 ส่งเสริมระบบประปาหมู่บ้านพลังงานแสงอาทิตย์  เป็นการสนับสนุน และติดตั้งระบบสูบน้ำประปาพลังงานแสงอาทิตย์ ให้กับประปาหมู้บ้านจำนวน 2 แห่ง</t>
  </si>
  <si>
    <t xml:space="preserve"> กิจกรรมที่ 4 เผยแพร่เทคโนโลยีพลังงานให้กับครัวเรือน  จัดการอบรมเชิงปฏิบัติการให้ความรู้ สนับสนุนวัสดุอุปกรณ์เทคโนโลยีประหยัดพลังงานให้ครัวเรือนในชุมชน 100 ชุด และจัดนิทรรศการพลังงานร่วมกับ มรภ.เทพสตรี</t>
  </si>
  <si>
    <t>โครงการส่งเสริมศักยภาพแหล่งท่องเที่ยวให้ได้มาตรฐาน</t>
  </si>
  <si>
    <t>โครงการส่งเสริมการตลาดและบริการท่องเที่ยว</t>
  </si>
  <si>
    <t>โครงการยกระดับผลิตภัณฑ์ชุมชน (otop) ให้มีคุณภาพ</t>
  </si>
  <si>
    <t>โครงการป้องกันและแก้ไขปัญหายาเสพติดแบบบูรณาการ</t>
  </si>
  <si>
    <t xml:space="preserve"> กิจกรรมที่ 1  การจัดประชาคมต้านภัยยาเสพติด เป็นการจัดประชุมประชาคมหมู่บ้าน/ชุมชนทั้ง 11 อำเภอ และประชุมสัมมนาภาคประชาสังคม 11 อำเภอ </t>
  </si>
  <si>
    <t>กิจกรรมที่ 2  การเฝ้าระวังและป้องกัน ประกอบด้วยกิจกรรม To Be Number One 100,000 บาท การจัดทำสื่อประชาสัมพันธ์เผยแพร่ และจัดทำรายงานผลการดำเนินงาน</t>
  </si>
  <si>
    <t>กิจกรรมที่ 3  กิจกรรมครู D.A.R.E. เป็นค่าตอบแทน จนท.ตำรวจปฏิบัติงานสอนนักเรียนนอกเวลาราชการ 97 คน</t>
  </si>
  <si>
    <t xml:space="preserve">กิจกรรมที่ 4  กิจกรรม "ครอบครัวสีขาว" งบประมาณเป็นค่าเบี้ยเลี้ยง/ พาหนะ และค่าวัสดุสำนักงาน </t>
  </si>
  <si>
    <t>กิจกรรมที่ 5  การบำบัดฟื้นฟู ประกอบด้วยการบำบัดรักษาตามระบบสาธารณสุข (600,000 บาท) โครงการชุมชนบำบัด (100,000 บาท) และส่งเสริมอาชีพผู้ผ่านกระบวนการบำบัดรักษา (100,000 บาท)</t>
  </si>
  <si>
    <t>โครงการพัฒนาสังคมและครอบครัว</t>
  </si>
  <si>
    <t xml:space="preserve">กิจกรรมที่ 1  การแก้ไขปัญหาสังคมโดยการสร้างเสริมภูมิคุ้มกันในชุมชน ประกอบด้วยการหนุนเสริมภารกิจตำรวจในการจัดระเบียบสังคมเพื่อสร้างความเป็นเมืองน่าอยู่ จัดกิจกรรมฝึกอบรมเพื่อสร้างเสริมภูมิคุ้มกันในชุมชน  ยกระดับศูนย์ให้ความช่วยเหลือในชุมชน/สถานศึกษา 40 แห่ง และพัฒนารูปแบบการช่วยเหลือเด็กติดเกมส์ ซึงเป็นปัญหาที่ควรให้ความสำคัญอย่างจริงจัง </t>
  </si>
  <si>
    <t xml:space="preserve">กิจกรรมที่ 2  เสริมสร้างสายใยรักแห่งครอบครัวโดยใช้หลักปรัชญาเศรษฐกิจพอเพียง งบประมาณเป็นค่าเบี้ยเลี้ยง/ พาหนะ และค่าวัสดุสำนักงาน </t>
  </si>
  <si>
    <t xml:space="preserve">กิจกรรมที่ 3  ส่งเสริมอาชีพแรงงานในชนบท เป็นกิจกรรมส่งเสริมความรู้ด้านอาชีพอิสระ เช่น อาหาร ขนม งานฝีมือ </t>
  </si>
  <si>
    <t xml:space="preserve">กิจกรรมที่ 4  พัฒนาท้องถิ่นและคุณภาพชีวิตด้วยวิทยาศาสตร์ เทคโนโลยี และนวัตกรรม มี 3 กิจกรรมย่อย ได้แก่ จัดตั้งหมู่บ้านผลิตไพลอินทรีย์เพื่อใช้เป็นสมุนไพร/ หมู่บ้านอิฐบล็อกประสาน/ หมู่บ้านเผาถ่านและผลิตน้ำส้มควันไม้ </t>
  </si>
  <si>
    <t>โครงการส่งเสริมความรู้รักสามัคคีและพัฒนาเยาวชนพลเมืองประชาธิปไตย</t>
  </si>
  <si>
    <t>โครงการส่งเสริมอาชีพตามปรัชญาเศรษฐกิจพอเพียง</t>
  </si>
  <si>
    <t>โครงการยกระดับกองทุนหมู่บ้านและชุมชนเมืองมุ่งสู่สถาบันการเงินชุมชน</t>
  </si>
  <si>
    <t>โครงการส่งเสริมบทบาทสตรีเพื่อฟื้นฟูเศรษฐกิจและสังคม ในระดับครัวเรือนและชุมชน</t>
  </si>
  <si>
    <t>โครงการส่งเสริมลดปัจจัยเสี่ยงต่อสุขภาพและการบริการสาธารณสุขในชุมชน</t>
  </si>
  <si>
    <t>โครงการจัดหาสื่อเสริมสร้างศักยภาพการเรียนการสอน (electronics Learning)</t>
  </si>
  <si>
    <t>โครงการส่งเสริมพัฒนาระบบธรรมาภิบาลและคุณธรรมจริยธรรมข้าราชการและเจ้าหน้าที่ภาครัฐ</t>
  </si>
  <si>
    <t>ยุทธศาสตร์ที่ 4 : สร้างโอกาสทางการศึกษาและคุณภาพชีวิตของประชาชน</t>
  </si>
  <si>
    <t>รวมทั้งสิ้น</t>
  </si>
  <si>
    <t>โครงการส่งเสริมการตลาดและบริการนักท่องเที่ยวสร้างแรงดึงดูดนักท่องเที่ยว</t>
  </si>
  <si>
    <t>เป็นการให้ความรู้และส่งเสริมให้เกษตรกร มีทักษะ ความรู้ สามารถผลิตอาหารปลอดภัย คิดเป็นพื้นที่เพาะปลูกประมาณ 100 ไร่</t>
  </si>
  <si>
    <t>สอดคล้องกับนโยบายเร่งด่วนของรัฐบาล</t>
  </si>
  <si>
    <t>เห็นควรเป็นภารกิจของหน่วยงานปกติ</t>
  </si>
  <si>
    <t>เป็นการยกระดับความสามารถของชุมชนในการบริหารการเงิน</t>
  </si>
  <si>
    <t>สอดคล้องกับนโยบายส่งเสริมธรรมาภิบาลของรัฐบาล</t>
  </si>
  <si>
    <t>ไม่ควรสนับสนุนงบประมาณ</t>
  </si>
  <si>
    <t>โครงการการจัดทำแผนปฏิบัติการเตรียมความพร้อมรับรองประชาคมเศรษฐกิจอาเซียนปี 2558 ของจังหวัดลพบุรี</t>
  </si>
  <si>
    <t>หมู่บ้านพลังงานสะอาดต้นแบบ</t>
  </si>
  <si>
    <t>โครงการเสริมสร้างศักยภาพการเรียนการสอน (Electronics Learning)</t>
  </si>
  <si>
    <t>โครงการส่งเสริมพัฒนาระบบธรรมาภิบาลและคุณธรรมข้าราชการและเจ้าหน้าที่ภาครัฐ</t>
  </si>
  <si>
    <t>สรุปข้อเสนอ และผลการพิจารณา</t>
  </si>
  <si>
    <t xml:space="preserve">ส่วนใหญ่เป็นการขุดลอกแหล่งน้ำเพื่อการเกษตรและบรรเทาอุทกภัย รวม 49 กิจกรรมย่อย เห็นควรอนุมัติเนื่องจากสอดคล้องกับนโยบายรัฐบาล
</t>
  </si>
  <si>
    <t xml:space="preserve">เป็นการเตรียมความพร้อมเพื่อวางแนวทางการพัฒนาจังหวัดให้รองรับ AEC ซึ่งสอดคล้องกับนโยบายส่งเสริมการค้ากับประเทศเพื่อนบ้านของรัฐบาล
</t>
  </si>
  <si>
    <t xml:space="preserve">สอดคล้องกับนโยบายส่งเสริมการพัฒนาอาชีพตามแนวปรัชญาเศรษฐกิจพอเพียงของรัฐบาล
</t>
  </si>
  <si>
    <t xml:space="preserve">เห็นควรสนับสนุน เพราะสอดคล้องกับวิสัยทัศน์และประเด็นยุทธศาสตร์ของจังหวัด และมีความพร้อมในการดำเนินการ โดย ดำเนินการกับเกษตรกรผู้ปลูกมันสำปะหลัง 300 รายในพื้นที่ 3,000 ไร่ และมีการทำข้อตกลงในการรับซื้อผลผลิตกับผู้ประกอบการ เกษตรกรจะได้รับการอบรมเทคนิคการปลูก การสนับสนุนด้านการป้องกันการทำลายของศัตรูพืช (เพลี้ยแป้ง) และท่อนพันธุ์ที่เหมาะสมกับการผลิตเอทานอล ซึ่งจะทำให้มีรายได้เพิ่มขึ้น และสามารถพึ่งตนเองได้ในฤดูการผลิตถัดไป 
</t>
  </si>
  <si>
    <t xml:space="preserve">กิจกรรมคือ สร้างบ่อหมักก๊าซชีวภาพในฟาร์มเลี้ยงสัตว์ สร้างบ่อหมักก๊าซชีวภาพในฟาร์มเลี้ยงสัตว์ 2 ราย และวางระบบท่อส่งก๊าซให้ครัวเรือนในชุมชน 50 ครัวเรือน ซึ่งจะมีตัวแทนจากท้องถิ่นร่วมในการบริหารจัดการ และลดปัญหาของชุมชนเรื่องกลิ่นจากมูลสัตว์และแมลงรบกวน  โดยภาพรวม สอดคล้องกับวิสัยทัศน์ในการผลิตพลังงานสะอาด ลดค่าใช้จ่ายครัวเรือน และการพึ่งพาพลังงานนำเข้า จึงเห็นควรสนับสนุน 
</t>
  </si>
  <si>
    <t xml:space="preserve">สอดคล้องกับยุทธศาสตร์พัฒนาการท่องเที่ยวฯ โดยมีแผนการจัด Road show ในพื้นที่ที่มีศักยภาพ (กทม. 2 ครั้งๆ ละ 3 วัน 2 คืน/ พัทยา 3 วัน 2 คืน/ กระบี่ 6 วัน 5 คืน เดินทางครั้งละ 80 คน ค่าใช้จ่ายรวม 2 ล้านบาท ) เพื่อขายสินค้า OTOP ของทุกอำเภอ ประชาสัมพันธ์การท่องเที่ยว และการแสดงเผยแพร่วัฒนธรรมของท้องถิ่น รวมทั้งแผนงานพัฒนาผลิตภัณฑ์ชุมชนและท้องถิ่นที่เป็นของฝากของที่ระลึกเพื่อสร้างมูลค่าเพิ่ม จึงเห็นควรสนับสนุน
</t>
  </si>
  <si>
    <t xml:space="preserve">เห็นควรสนับสนุน เพราะสอดคล้องกับนโยบายเร่งด่วนของรัฐบาล ที่ประกาศให้เป็นปี "มห้ศจรรย์ไทยแลนด์" ซึ่งส่วนใหญ่เป็นการปรับปรุงภูมิทัศน์แหล่งท่องเที่ยวทางศาสนา 2 แห่ง และปรับปรุงเส้นทางเข้าสู่แหล่งท่องเที่ยว 5 สายทาง 
</t>
  </si>
  <si>
    <t xml:space="preserve">โครงการสอดคล้องกับประเด็นยุทธศาสตร์การสร้างคุณภาพชีวิต วัตถุประสงค์ของโครงการและกิจกรรมครอบคลุมประเด็นทางสังคมหลายด้าน สมควรสนับสนุน
</t>
  </si>
  <si>
    <t xml:space="preserve">กิจกรรมที่ 1  การแก้ไขปัญหาสังคมโดยการสร้างเสริมภูมิคุ้มกันในชุมชน ประกอบด้วยการหนุนเสริมภารกิจตำรวจในการจัดระเบียบสังคมเพื่อสร้างความเป็นเมืองน่าอยู่ จัดกิจกรรมฝึกอบรมเพื่อสร้างเสริมภูมิคุ้มกันในชุมชน  ยกระดับศูนย์ให้ความช่วยเหลือในชุมชน/สถานศึกษา 40 แห่ง และพัฒนารูปแบบการช่วยเหลือเด็กติดเกมส์ ซึงเป็นปัญหาที่ควรให้ความสำคัญอย่างจริงจัง 
</t>
  </si>
  <si>
    <t xml:space="preserve">กิจกรรมที่ 2  เสริมสร้างสายใยรักแห่งครอบครัวโดยใช้หลักปรัชญาเศรษฐกิจพอเพียง งบประมาณเป็นค่าเบี้ยเลี้ยง/ พาหนะ และค่าวัสดุสำนักงาน 
</t>
  </si>
  <si>
    <t xml:space="preserve">กิจกรรมที่ 3  ส่งเสริมอาชีพแรงงานในชนบท เป็นกิจกรรมส่งเสริมความรู้ด้านอาชีพอิสระ เช่น อาหาร ขนม งานฝีมือ 
</t>
  </si>
  <si>
    <t xml:space="preserve">กิจกรรมที่ 4  พัฒนาท้องถิ่นและคุณภาพชีวิตด้วยวิทยาศาสตร์ เทคโนโลยี และนวัตกรรม มี 3 กิจกรรมย่อย ได้แก่ จัดตั้งหมู่บ้านผลิตไพลอินทรีย์เพื่อใช้เป็นสมุนไพร/ หมู่บ้านอิฐบล็อกประสาน/ หมู่บ้านเผาถ่านและผลิตน้ำส้มควันไม้ 
</t>
  </si>
  <si>
    <t xml:space="preserve">กลุ่มเป้าหมายคือ คณะกรรมการกองทุนหมู่บ้าน จำนวน 1,115 กองทุน และ กก.เครือข่าย กองทุนหมู่บ้านและชุมชนเมืองระดับอำเภอ 11 คณะ ระดับจังหวัดจำนวน  1 คณะ แต่ไม่มีรายละเอียดที่ชัดเจน และเห็นว่ายังไม่ใช่วิธีที่มีประสิทธิผลในการส่งเสริมอาชีพตามแนวปรัชญาเศรษฐกิจพอเพียง
</t>
  </si>
  <si>
    <t xml:space="preserve">เป็นงานปรับปรุงห้องเรียนให้มีสื่อการเรียนการสอนที่ทันสมัยจำนวน 125 ห้อง ห้องละ 300,000 บาทรวม 37.5 ล้านบาท วงเงินที่เหลือไม่มีรายละเอียดชัดเจน 
</t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</si>
</sst>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43">
    <font>
      <sz val="11"/>
      <color theme="1"/>
      <name val="Tahoma"/>
      <family val="2"/>
      <charset val="222"/>
    </font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9"/>
      <color indexed="8"/>
      <name val="Tahoma"/>
      <family val="2"/>
    </font>
    <font>
      <sz val="9"/>
      <color indexed="8"/>
      <name val="Tahoma"/>
      <family val="2"/>
      <charset val="222"/>
    </font>
    <font>
      <sz val="9"/>
      <color indexed="8"/>
      <name val="Rod"/>
      <family val="3"/>
      <charset val="177"/>
    </font>
    <font>
      <b/>
      <sz val="9"/>
      <name val="Tahoma"/>
      <family val="2"/>
    </font>
    <font>
      <sz val="9"/>
      <color indexed="8"/>
      <name val="Tahoma"/>
      <family val="2"/>
    </font>
    <font>
      <sz val="9"/>
      <name val="Tahoma"/>
      <family val="2"/>
    </font>
    <font>
      <sz val="9"/>
      <color indexed="8"/>
      <name val="Wingdings"/>
      <charset val="2"/>
    </font>
    <font>
      <sz val="9"/>
      <color indexed="14"/>
      <name val="Tahoma"/>
      <family val="2"/>
      <charset val="222"/>
    </font>
    <font>
      <sz val="9"/>
      <color indexed="14"/>
      <name val="Wingdings"/>
      <charset val="2"/>
    </font>
    <font>
      <sz val="10"/>
      <name val="Arial"/>
      <family val="2"/>
    </font>
    <font>
      <sz val="9"/>
      <name val="Tahoma"/>
      <family val="2"/>
      <charset val="222"/>
    </font>
    <font>
      <sz val="9"/>
      <name val="Wingdings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b/>
      <sz val="9"/>
      <color indexed="8"/>
      <name val="Tahoma"/>
      <family val="2"/>
    </font>
    <font>
      <sz val="11"/>
      <color indexed="8"/>
      <name val="Tahoma"/>
      <family val="2"/>
    </font>
    <font>
      <b/>
      <sz val="11"/>
      <color indexed="8"/>
      <name val="Tahoma"/>
      <family val="2"/>
    </font>
    <font>
      <sz val="9"/>
      <color indexed="8"/>
      <name val="Tahoma"/>
      <family val="2"/>
    </font>
    <font>
      <b/>
      <sz val="10"/>
      <color indexed="12"/>
      <name val="Tahoma"/>
      <family val="2"/>
    </font>
    <font>
      <b/>
      <sz val="10"/>
      <color indexed="10"/>
      <name val="Tahoma"/>
      <family val="2"/>
    </font>
    <font>
      <b/>
      <sz val="9"/>
      <color indexed="10"/>
      <name val="Tahoma"/>
      <family val="2"/>
    </font>
    <font>
      <sz val="9"/>
      <color indexed="10"/>
      <name val="Wingdings"/>
      <charset val="2"/>
    </font>
    <font>
      <sz val="9"/>
      <color indexed="12"/>
      <name val="Tahoma"/>
      <family val="2"/>
      <charset val="222"/>
    </font>
    <font>
      <sz val="11"/>
      <color indexed="8"/>
      <name val="Tahoma"/>
      <family val="2"/>
    </font>
    <font>
      <b/>
      <sz val="9"/>
      <color indexed="12"/>
      <name val="Tahoma"/>
      <family val="2"/>
    </font>
    <font>
      <i/>
      <sz val="9"/>
      <color indexed="8"/>
      <name val="Tahoma"/>
      <family val="2"/>
    </font>
    <font>
      <sz val="9"/>
      <color rgb="FFC00000"/>
      <name val="Tahoma"/>
      <family val="2"/>
    </font>
    <font>
      <b/>
      <sz val="16"/>
      <color theme="1"/>
      <name val="Browallia New"/>
      <family val="2"/>
    </font>
    <font>
      <sz val="16"/>
      <color theme="1"/>
      <name val="Browallia New"/>
      <family val="2"/>
    </font>
    <font>
      <b/>
      <sz val="10"/>
      <color indexed="8"/>
      <name val="Tahoma"/>
      <family val="2"/>
    </font>
    <font>
      <b/>
      <sz val="10"/>
      <color rgb="FF3333FF"/>
      <name val="Tahoma"/>
      <family val="2"/>
    </font>
    <font>
      <b/>
      <sz val="10"/>
      <color rgb="FF0033CC"/>
      <name val="Tahoma"/>
      <family val="2"/>
    </font>
    <font>
      <b/>
      <sz val="10"/>
      <color indexed="8"/>
      <name val="Tahoma"/>
      <family val="2"/>
      <charset val="222"/>
    </font>
    <font>
      <b/>
      <sz val="10"/>
      <name val="Tahoma"/>
      <family val="2"/>
    </font>
    <font>
      <sz val="10"/>
      <color theme="1"/>
      <name val="Calibri"/>
      <family val="2"/>
      <charset val="222"/>
      <scheme val="minor"/>
    </font>
    <font>
      <sz val="10"/>
      <color rgb="FF3333FF"/>
      <name val="Calibri"/>
      <family val="2"/>
      <charset val="222"/>
      <scheme val="minor"/>
    </font>
    <font>
      <u/>
      <sz val="16"/>
      <color theme="1"/>
      <name val="Browallia New"/>
      <family val="2"/>
    </font>
    <font>
      <sz val="9"/>
      <color rgb="FFFF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1" fillId="0" borderId="0"/>
  </cellStyleXfs>
  <cellXfs count="272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3" fontId="5" fillId="0" borderId="0" xfId="2" applyNumberFormat="1" applyFont="1" applyFill="1"/>
    <xf numFmtId="0" fontId="4" fillId="0" borderId="0" xfId="0" applyFont="1" applyFill="1"/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3" fontId="8" fillId="0" borderId="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left" wrapText="1"/>
    </xf>
    <xf numFmtId="49" fontId="8" fillId="0" borderId="2" xfId="0" applyNumberFormat="1" applyFont="1" applyFill="1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3" fontId="7" fillId="0" borderId="2" xfId="2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left" wrapText="1"/>
    </xf>
    <xf numFmtId="3" fontId="8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center"/>
    </xf>
    <xf numFmtId="0" fontId="5" fillId="0" borderId="0" xfId="0" applyFont="1" applyFill="1"/>
    <xf numFmtId="3" fontId="5" fillId="0" borderId="0" xfId="0" applyNumberFormat="1" applyFont="1" applyFill="1"/>
    <xf numFmtId="0" fontId="13" fillId="0" borderId="0" xfId="0" applyFont="1" applyFill="1"/>
    <xf numFmtId="0" fontId="13" fillId="0" borderId="4" xfId="0" applyFont="1" applyFill="1" applyBorder="1" applyAlignment="1">
      <alignment horizontal="center"/>
    </xf>
    <xf numFmtId="3" fontId="8" fillId="0" borderId="4" xfId="2" applyNumberFormat="1" applyFont="1" applyFill="1" applyBorder="1" applyAlignment="1">
      <alignment horizontal="right"/>
    </xf>
    <xf numFmtId="0" fontId="1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0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 wrapText="1"/>
    </xf>
    <xf numFmtId="3" fontId="7" fillId="0" borderId="3" xfId="2" applyNumberFormat="1" applyFont="1" applyFill="1" applyBorder="1" applyAlignment="1">
      <alignment horizontal="right"/>
    </xf>
    <xf numFmtId="3" fontId="7" fillId="0" borderId="4" xfId="2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" fillId="6" borderId="0" xfId="0" applyFont="1" applyFill="1"/>
    <xf numFmtId="0" fontId="17" fillId="0" borderId="0" xfId="0" applyFont="1" applyFill="1"/>
    <xf numFmtId="0" fontId="20" fillId="0" borderId="0" xfId="0" applyFont="1" applyAlignment="1">
      <alignment horizontal="left"/>
    </xf>
    <xf numFmtId="0" fontId="20" fillId="0" borderId="0" xfId="0" applyFont="1"/>
    <xf numFmtId="0" fontId="21" fillId="2" borderId="1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3" fillId="0" borderId="0" xfId="0" applyFont="1" applyFill="1"/>
    <xf numFmtId="0" fontId="4" fillId="0" borderId="6" xfId="0" applyFont="1" applyFill="1" applyBorder="1" applyAlignment="1">
      <alignment horizontal="center"/>
    </xf>
    <xf numFmtId="0" fontId="24" fillId="0" borderId="0" xfId="0" applyFont="1" applyFill="1" applyBorder="1"/>
    <xf numFmtId="0" fontId="25" fillId="0" borderId="7" xfId="0" applyFont="1" applyFill="1" applyBorder="1"/>
    <xf numFmtId="0" fontId="4" fillId="0" borderId="0" xfId="0" applyFont="1" applyFill="1" applyAlignment="1">
      <alignment vertical="center"/>
    </xf>
    <xf numFmtId="0" fontId="26" fillId="0" borderId="2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 wrapText="1"/>
    </xf>
    <xf numFmtId="0" fontId="27" fillId="0" borderId="0" xfId="0" applyFont="1" applyFill="1" applyAlignment="1">
      <alignment vertical="center" wrapText="1"/>
    </xf>
    <xf numFmtId="0" fontId="27" fillId="0" borderId="8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3" fontId="7" fillId="0" borderId="0" xfId="2" applyNumberFormat="1" applyFont="1" applyFill="1" applyAlignment="1">
      <alignment vertical="center"/>
    </xf>
    <xf numFmtId="3" fontId="7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left"/>
    </xf>
    <xf numFmtId="0" fontId="25" fillId="0" borderId="0" xfId="0" applyFont="1" applyFill="1" applyBorder="1"/>
    <xf numFmtId="0" fontId="25" fillId="0" borderId="2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43" fontId="28" fillId="0" borderId="0" xfId="0" applyNumberFormat="1" applyFont="1" applyFill="1" applyAlignment="1">
      <alignment horizontal="left"/>
    </xf>
    <xf numFmtId="0" fontId="14" fillId="0" borderId="9" xfId="0" applyFont="1" applyBorder="1" applyAlignment="1">
      <alignment horizontal="center" vertical="center"/>
    </xf>
    <xf numFmtId="0" fontId="8" fillId="0" borderId="5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25" fillId="0" borderId="14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27" fillId="0" borderId="18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center"/>
    </xf>
    <xf numFmtId="0" fontId="27" fillId="0" borderId="16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/>
    </xf>
    <xf numFmtId="0" fontId="27" fillId="0" borderId="1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/>
    </xf>
    <xf numFmtId="0" fontId="27" fillId="0" borderId="20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left" vertical="center" wrapText="1"/>
    </xf>
    <xf numFmtId="0" fontId="31" fillId="0" borderId="5" xfId="0" applyFont="1" applyFill="1" applyBorder="1" applyAlignment="1">
      <alignment vertical="center" wrapText="1"/>
    </xf>
    <xf numFmtId="0" fontId="31" fillId="0" borderId="4" xfId="0" applyNumberFormat="1" applyFont="1" applyFill="1" applyBorder="1" applyAlignment="1">
      <alignment vertical="center" wrapText="1"/>
    </xf>
    <xf numFmtId="0" fontId="32" fillId="0" borderId="0" xfId="4" applyFont="1"/>
    <xf numFmtId="0" fontId="33" fillId="0" borderId="0" xfId="4" applyFont="1"/>
    <xf numFmtId="0" fontId="33" fillId="0" borderId="0" xfId="4" applyFont="1" applyAlignment="1">
      <alignment horizontal="left" indent="6"/>
    </xf>
    <xf numFmtId="0" fontId="33" fillId="0" borderId="1" xfId="4" applyFont="1" applyBorder="1" applyAlignment="1">
      <alignment horizontal="center"/>
    </xf>
    <xf numFmtId="0" fontId="33" fillId="0" borderId="1" xfId="4" applyFont="1" applyBorder="1" applyAlignment="1">
      <alignment horizontal="center" vertical="center"/>
    </xf>
    <xf numFmtId="0" fontId="33" fillId="0" borderId="1" xfId="4" applyFont="1" applyBorder="1" applyAlignment="1">
      <alignment vertical="top" wrapText="1"/>
    </xf>
    <xf numFmtId="0" fontId="33" fillId="0" borderId="0" xfId="4" applyFont="1" applyBorder="1" applyAlignment="1">
      <alignment horizontal="center" wrapText="1"/>
    </xf>
    <xf numFmtId="164" fontId="33" fillId="0" borderId="0" xfId="2" applyNumberFormat="1" applyFont="1" applyBorder="1" applyAlignment="1">
      <alignment vertical="center"/>
    </xf>
    <xf numFmtId="164" fontId="33" fillId="0" borderId="0" xfId="2" applyNumberFormat="1" applyFont="1" applyBorder="1" applyAlignment="1">
      <alignment horizontal="center" vertical="center"/>
    </xf>
    <xf numFmtId="0" fontId="33" fillId="0" borderId="0" xfId="4" applyFont="1" applyBorder="1"/>
    <xf numFmtId="0" fontId="33" fillId="0" borderId="0" xfId="4" applyFont="1" applyAlignment="1">
      <alignment wrapText="1"/>
    </xf>
    <xf numFmtId="0" fontId="34" fillId="0" borderId="0" xfId="0" applyFont="1" applyFill="1" applyAlignment="1"/>
    <xf numFmtId="0" fontId="34" fillId="0" borderId="0" xfId="0" applyFont="1" applyFill="1"/>
    <xf numFmtId="0" fontId="26" fillId="0" borderId="4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vertical="center" wrapText="1"/>
    </xf>
    <xf numFmtId="0" fontId="31" fillId="8" borderId="2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41" fontId="7" fillId="0" borderId="2" xfId="1" applyNumberFormat="1" applyFont="1" applyFill="1" applyBorder="1" applyAlignment="1">
      <alignment horizontal="left" vertical="center" wrapText="1"/>
    </xf>
    <xf numFmtId="41" fontId="7" fillId="0" borderId="4" xfId="1" applyNumberFormat="1" applyFont="1" applyFill="1" applyBorder="1" applyAlignment="1">
      <alignment horizontal="left" vertical="center" wrapText="1"/>
    </xf>
    <xf numFmtId="41" fontId="7" fillId="0" borderId="2" xfId="0" applyNumberFormat="1" applyFont="1" applyFill="1" applyBorder="1" applyAlignment="1">
      <alignment horizontal="left" vertical="center" wrapText="1"/>
    </xf>
    <xf numFmtId="41" fontId="8" fillId="0" borderId="2" xfId="0" applyNumberFormat="1" applyFont="1" applyFill="1" applyBorder="1" applyAlignment="1">
      <alignment horizontal="left" vertical="center" wrapText="1"/>
    </xf>
    <xf numFmtId="41" fontId="31" fillId="0" borderId="2" xfId="1" applyNumberFormat="1" applyFont="1" applyFill="1" applyBorder="1" applyAlignment="1">
      <alignment horizontal="left" vertical="center" wrapText="1"/>
    </xf>
    <xf numFmtId="41" fontId="7" fillId="0" borderId="2" xfId="0" applyNumberFormat="1" applyFont="1" applyBorder="1" applyAlignment="1">
      <alignment horizontal="left" vertical="center" wrapText="1"/>
    </xf>
    <xf numFmtId="41" fontId="7" fillId="0" borderId="2" xfId="1" applyNumberFormat="1" applyFont="1" applyBorder="1" applyAlignment="1">
      <alignment horizontal="left" vertical="center" wrapText="1"/>
    </xf>
    <xf numFmtId="41" fontId="30" fillId="7" borderId="2" xfId="0" applyNumberFormat="1" applyFont="1" applyFill="1" applyBorder="1" applyAlignment="1">
      <alignment horizontal="left" vertical="center" wrapText="1"/>
    </xf>
    <xf numFmtId="41" fontId="30" fillId="7" borderId="2" xfId="1" applyNumberFormat="1" applyFont="1" applyFill="1" applyBorder="1" applyAlignment="1">
      <alignment horizontal="left" vertical="center" wrapText="1"/>
    </xf>
    <xf numFmtId="41" fontId="7" fillId="0" borderId="2" xfId="1" quotePrefix="1" applyNumberFormat="1" applyFont="1" applyBorder="1" applyAlignment="1">
      <alignment horizontal="right" vertical="center" wrapText="1"/>
    </xf>
    <xf numFmtId="41" fontId="7" fillId="0" borderId="9" xfId="1" applyNumberFormat="1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1" fontId="7" fillId="0" borderId="4" xfId="0" applyNumberFormat="1" applyFont="1" applyFill="1" applyBorder="1" applyAlignment="1">
      <alignment horizontal="left" vertical="center" wrapText="1"/>
    </xf>
    <xf numFmtId="0" fontId="7" fillId="8" borderId="14" xfId="0" applyFont="1" applyFill="1" applyBorder="1" applyAlignment="1">
      <alignment horizontal="left" vertical="center" wrapText="1"/>
    </xf>
    <xf numFmtId="41" fontId="7" fillId="0" borderId="14" xfId="1" applyNumberFormat="1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left" vertical="center" wrapText="1"/>
    </xf>
    <xf numFmtId="41" fontId="30" fillId="0" borderId="10" xfId="0" applyNumberFormat="1" applyFont="1" applyFill="1" applyBorder="1" applyAlignment="1">
      <alignment horizontal="left" vertical="center" wrapText="1"/>
    </xf>
    <xf numFmtId="41" fontId="7" fillId="0" borderId="10" xfId="1" applyNumberFormat="1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/>
    </xf>
    <xf numFmtId="0" fontId="8" fillId="0" borderId="10" xfId="0" applyNumberFormat="1" applyFont="1" applyFill="1" applyBorder="1" applyAlignment="1">
      <alignment vertical="center" wrapText="1"/>
    </xf>
    <xf numFmtId="0" fontId="30" fillId="0" borderId="4" xfId="0" applyFont="1" applyFill="1" applyBorder="1" applyAlignment="1">
      <alignment horizontal="left" vertical="center" wrapText="1"/>
    </xf>
    <xf numFmtId="41" fontId="30" fillId="0" borderId="4" xfId="0" applyNumberFormat="1" applyFont="1" applyFill="1" applyBorder="1" applyAlignment="1">
      <alignment horizontal="left" vertical="center" wrapText="1"/>
    </xf>
    <xf numFmtId="41" fontId="42" fillId="0" borderId="14" xfId="0" applyNumberFormat="1" applyFont="1" applyFill="1" applyBorder="1" applyAlignment="1">
      <alignment horizontal="left" vertical="center" wrapText="1"/>
    </xf>
    <xf numFmtId="0" fontId="7" fillId="8" borderId="11" xfId="0" applyFont="1" applyFill="1" applyBorder="1" applyAlignment="1">
      <alignment horizontal="left" vertical="center" wrapText="1"/>
    </xf>
    <xf numFmtId="41" fontId="7" fillId="0" borderId="11" xfId="0" applyNumberFormat="1" applyFont="1" applyBorder="1" applyAlignment="1">
      <alignment horizontal="left" vertical="center" wrapText="1"/>
    </xf>
    <xf numFmtId="41" fontId="31" fillId="0" borderId="11" xfId="1" applyNumberFormat="1" applyFont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/>
    </xf>
    <xf numFmtId="41" fontId="7" fillId="0" borderId="11" xfId="1" applyNumberFormat="1" applyFont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center"/>
    </xf>
    <xf numFmtId="41" fontId="30" fillId="0" borderId="10" xfId="1" applyNumberFormat="1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vertical="center" wrapText="1"/>
    </xf>
    <xf numFmtId="41" fontId="30" fillId="0" borderId="4" xfId="1" applyNumberFormat="1" applyFont="1" applyFill="1" applyBorder="1" applyAlignment="1">
      <alignment horizontal="left" vertical="center" wrapText="1"/>
    </xf>
    <xf numFmtId="41" fontId="7" fillId="0" borderId="11" xfId="1" applyNumberFormat="1" applyFont="1" applyFill="1" applyBorder="1" applyAlignment="1">
      <alignment horizontal="left" vertical="center" wrapText="1"/>
    </xf>
    <xf numFmtId="0" fontId="42" fillId="8" borderId="2" xfId="0" applyFont="1" applyFill="1" applyBorder="1" applyAlignment="1">
      <alignment horizontal="left" vertical="center" wrapText="1"/>
    </xf>
    <xf numFmtId="41" fontId="7" fillId="0" borderId="11" xfId="1" quotePrefix="1" applyNumberFormat="1" applyFont="1" applyBorder="1" applyAlignment="1">
      <alignment horizontal="right" vertical="center" wrapText="1"/>
    </xf>
    <xf numFmtId="0" fontId="14" fillId="0" borderId="11" xfId="0" applyFont="1" applyBorder="1" applyAlignment="1">
      <alignment horizontal="center" vertical="center"/>
    </xf>
    <xf numFmtId="0" fontId="8" fillId="0" borderId="11" xfId="0" applyNumberFormat="1" applyFont="1" applyFill="1" applyBorder="1" applyAlignment="1">
      <alignment vertical="center" wrapText="1"/>
    </xf>
    <xf numFmtId="0" fontId="14" fillId="0" borderId="1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/>
    </xf>
    <xf numFmtId="41" fontId="7" fillId="0" borderId="3" xfId="0" applyNumberFormat="1" applyFont="1" applyFill="1" applyBorder="1" applyAlignment="1">
      <alignment horizontal="left" vertical="center" wrapText="1"/>
    </xf>
    <xf numFmtId="41" fontId="7" fillId="0" borderId="3" xfId="1" applyNumberFormat="1" applyFont="1" applyFill="1" applyBorder="1" applyAlignment="1">
      <alignment horizontal="left" vertical="center" wrapText="1"/>
    </xf>
    <xf numFmtId="0" fontId="42" fillId="8" borderId="3" xfId="0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center" wrapText="1"/>
    </xf>
    <xf numFmtId="43" fontId="20" fillId="0" borderId="0" xfId="0" applyNumberFormat="1" applyFont="1" applyFill="1" applyAlignment="1">
      <alignment horizontal="left"/>
    </xf>
    <xf numFmtId="164" fontId="28" fillId="0" borderId="0" xfId="0" applyNumberFormat="1" applyFont="1" applyFill="1" applyAlignment="1">
      <alignment horizontal="left"/>
    </xf>
    <xf numFmtId="41" fontId="33" fillId="0" borderId="1" xfId="4" applyNumberFormat="1" applyFont="1" applyBorder="1" applyAlignment="1">
      <alignment horizontal="center" vertical="center"/>
    </xf>
    <xf numFmtId="41" fontId="33" fillId="0" borderId="1" xfId="2" applyNumberFormat="1" applyFont="1" applyBorder="1" applyAlignment="1">
      <alignment horizontal="center" vertical="center"/>
    </xf>
    <xf numFmtId="41" fontId="33" fillId="0" borderId="1" xfId="2" applyNumberFormat="1" applyFont="1" applyBorder="1" applyAlignment="1">
      <alignment horizontal="right" vertical="center"/>
    </xf>
    <xf numFmtId="41" fontId="32" fillId="0" borderId="1" xfId="2" applyNumberFormat="1" applyFont="1" applyBorder="1" applyAlignment="1">
      <alignment vertical="center"/>
    </xf>
    <xf numFmtId="0" fontId="31" fillId="7" borderId="2" xfId="0" applyFont="1" applyFill="1" applyBorder="1" applyAlignment="1">
      <alignment horizontal="left" vertical="center" wrapText="1"/>
    </xf>
    <xf numFmtId="0" fontId="7" fillId="7" borderId="2" xfId="0" applyFont="1" applyFill="1" applyBorder="1" applyAlignment="1">
      <alignment horizontal="left" vertical="center" wrapText="1"/>
    </xf>
    <xf numFmtId="0" fontId="42" fillId="7" borderId="2" xfId="0" applyFont="1" applyFill="1" applyBorder="1" applyAlignment="1">
      <alignment horizontal="left" vertical="center" wrapText="1"/>
    </xf>
    <xf numFmtId="41" fontId="31" fillId="0" borderId="3" xfId="1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42" fillId="7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41" fontId="8" fillId="0" borderId="5" xfId="0" applyNumberFormat="1" applyFont="1" applyFill="1" applyBorder="1" applyAlignment="1">
      <alignment horizontal="left" vertical="center" wrapText="1"/>
    </xf>
    <xf numFmtId="41" fontId="7" fillId="0" borderId="5" xfId="1" applyNumberFormat="1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vertical="center" wrapText="1"/>
    </xf>
    <xf numFmtId="41" fontId="31" fillId="0" borderId="2" xfId="1" applyNumberFormat="1" applyFont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/>
    </xf>
    <xf numFmtId="0" fontId="30" fillId="0" borderId="2" xfId="0" applyFont="1" applyFill="1" applyBorder="1" applyAlignment="1">
      <alignment horizontal="left" vertical="center" wrapText="1"/>
    </xf>
    <xf numFmtId="41" fontId="30" fillId="0" borderId="2" xfId="0" applyNumberFormat="1" applyFont="1" applyFill="1" applyBorder="1" applyAlignment="1">
      <alignment horizontal="left" vertical="center" wrapText="1"/>
    </xf>
    <xf numFmtId="41" fontId="30" fillId="0" borderId="2" xfId="1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41" fontId="7" fillId="0" borderId="2" xfId="1" quotePrefix="1" applyNumberFormat="1" applyFont="1" applyFill="1" applyBorder="1" applyAlignment="1">
      <alignment horizontal="right" vertical="center" wrapText="1"/>
    </xf>
    <xf numFmtId="41" fontId="32" fillId="0" borderId="0" xfId="4" applyNumberFormat="1" applyFont="1"/>
    <xf numFmtId="0" fontId="33" fillId="0" borderId="21" xfId="4" applyFont="1" applyBorder="1" applyAlignment="1">
      <alignment horizontal="center" vertical="center"/>
    </xf>
    <xf numFmtId="0" fontId="33" fillId="0" borderId="22" xfId="4" applyFont="1" applyBorder="1" applyAlignment="1">
      <alignment horizontal="center" vertical="center"/>
    </xf>
    <xf numFmtId="0" fontId="33" fillId="0" borderId="21" xfId="4" applyFont="1" applyBorder="1" applyAlignment="1">
      <alignment horizontal="center" vertical="center" wrapText="1"/>
    </xf>
    <xf numFmtId="0" fontId="33" fillId="0" borderId="22" xfId="4" applyFont="1" applyBorder="1" applyAlignment="1">
      <alignment horizontal="center" vertical="center" wrapText="1"/>
    </xf>
    <xf numFmtId="0" fontId="33" fillId="0" borderId="21" xfId="4" applyFont="1" applyBorder="1" applyAlignment="1">
      <alignment horizontal="center" vertical="top" wrapText="1"/>
    </xf>
    <xf numFmtId="0" fontId="33" fillId="0" borderId="22" xfId="4" applyFont="1" applyBorder="1" applyAlignment="1">
      <alignment horizontal="center" vertical="top" wrapText="1"/>
    </xf>
    <xf numFmtId="0" fontId="32" fillId="0" borderId="1" xfId="4" applyFont="1" applyBorder="1" applyAlignment="1">
      <alignment horizontal="center" wrapText="1"/>
    </xf>
    <xf numFmtId="0" fontId="33" fillId="0" borderId="1" xfId="4" applyFont="1" applyBorder="1" applyAlignment="1">
      <alignment horizontal="center" vertical="center"/>
    </xf>
    <xf numFmtId="0" fontId="33" fillId="0" borderId="1" xfId="4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43" fontId="38" fillId="0" borderId="14" xfId="2" applyNumberFormat="1" applyFont="1" applyBorder="1" applyAlignment="1">
      <alignment horizontal="center" vertical="center" wrapText="1"/>
    </xf>
    <xf numFmtId="43" fontId="38" fillId="0" borderId="23" xfId="2" applyNumberFormat="1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9" fillId="0" borderId="2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</cellXfs>
  <cellStyles count="5">
    <cellStyle name="Comma" xfId="1" builtinId="3"/>
    <cellStyle name="Comma 2" xfId="2"/>
    <cellStyle name="Normal" xfId="0" builtinId="0"/>
    <cellStyle name="Normal 2" xfId="4"/>
    <cellStyle name="ปกติ 4" xfId="3"/>
  </cellStyles>
  <dxfs count="0"/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selection activeCell="G7" sqref="G7"/>
    </sheetView>
  </sheetViews>
  <sheetFormatPr defaultRowHeight="22.5"/>
  <cols>
    <col min="1" max="1" width="3.25" style="115" customWidth="1"/>
    <col min="2" max="2" width="35.625" style="115" customWidth="1"/>
    <col min="3" max="3" width="7.375" style="115" customWidth="1"/>
    <col min="4" max="4" width="14.625" style="115" customWidth="1"/>
    <col min="5" max="5" width="9" style="115"/>
    <col min="6" max="6" width="14.625" style="115" customWidth="1"/>
    <col min="7" max="7" width="9" style="115"/>
    <col min="8" max="8" width="12.875" style="115" customWidth="1"/>
    <col min="9" max="9" width="5.875" style="115" customWidth="1"/>
    <col min="10" max="10" width="16.625" style="115" customWidth="1"/>
    <col min="11" max="11" width="12.125" style="115" bestFit="1" customWidth="1"/>
    <col min="12" max="256" width="9" style="115"/>
    <col min="257" max="257" width="3.25" style="115" customWidth="1"/>
    <col min="258" max="258" width="35.625" style="115" customWidth="1"/>
    <col min="259" max="259" width="7.375" style="115" customWidth="1"/>
    <col min="260" max="260" width="14.625" style="115" customWidth="1"/>
    <col min="261" max="261" width="9" style="115"/>
    <col min="262" max="262" width="14.625" style="115" customWidth="1"/>
    <col min="263" max="263" width="9" style="115"/>
    <col min="264" max="264" width="12.875" style="115" customWidth="1"/>
    <col min="265" max="265" width="5.875" style="115" customWidth="1"/>
    <col min="266" max="266" width="14.625" style="115" customWidth="1"/>
    <col min="267" max="512" width="9" style="115"/>
    <col min="513" max="513" width="3.25" style="115" customWidth="1"/>
    <col min="514" max="514" width="35.625" style="115" customWidth="1"/>
    <col min="515" max="515" width="7.375" style="115" customWidth="1"/>
    <col min="516" max="516" width="14.625" style="115" customWidth="1"/>
    <col min="517" max="517" width="9" style="115"/>
    <col min="518" max="518" width="14.625" style="115" customWidth="1"/>
    <col min="519" max="519" width="9" style="115"/>
    <col min="520" max="520" width="12.875" style="115" customWidth="1"/>
    <col min="521" max="521" width="5.875" style="115" customWidth="1"/>
    <col min="522" max="522" width="14.625" style="115" customWidth="1"/>
    <col min="523" max="768" width="9" style="115"/>
    <col min="769" max="769" width="3.25" style="115" customWidth="1"/>
    <col min="770" max="770" width="35.625" style="115" customWidth="1"/>
    <col min="771" max="771" width="7.375" style="115" customWidth="1"/>
    <col min="772" max="772" width="14.625" style="115" customWidth="1"/>
    <col min="773" max="773" width="9" style="115"/>
    <col min="774" max="774" width="14.625" style="115" customWidth="1"/>
    <col min="775" max="775" width="9" style="115"/>
    <col min="776" max="776" width="12.875" style="115" customWidth="1"/>
    <col min="777" max="777" width="5.875" style="115" customWidth="1"/>
    <col min="778" max="778" width="14.625" style="115" customWidth="1"/>
    <col min="779" max="1024" width="9" style="115"/>
    <col min="1025" max="1025" width="3.25" style="115" customWidth="1"/>
    <col min="1026" max="1026" width="35.625" style="115" customWidth="1"/>
    <col min="1027" max="1027" width="7.375" style="115" customWidth="1"/>
    <col min="1028" max="1028" width="14.625" style="115" customWidth="1"/>
    <col min="1029" max="1029" width="9" style="115"/>
    <col min="1030" max="1030" width="14.625" style="115" customWidth="1"/>
    <col min="1031" max="1031" width="9" style="115"/>
    <col min="1032" max="1032" width="12.875" style="115" customWidth="1"/>
    <col min="1033" max="1033" width="5.875" style="115" customWidth="1"/>
    <col min="1034" max="1034" width="14.625" style="115" customWidth="1"/>
    <col min="1035" max="1280" width="9" style="115"/>
    <col min="1281" max="1281" width="3.25" style="115" customWidth="1"/>
    <col min="1282" max="1282" width="35.625" style="115" customWidth="1"/>
    <col min="1283" max="1283" width="7.375" style="115" customWidth="1"/>
    <col min="1284" max="1284" width="14.625" style="115" customWidth="1"/>
    <col min="1285" max="1285" width="9" style="115"/>
    <col min="1286" max="1286" width="14.625" style="115" customWidth="1"/>
    <col min="1287" max="1287" width="9" style="115"/>
    <col min="1288" max="1288" width="12.875" style="115" customWidth="1"/>
    <col min="1289" max="1289" width="5.875" style="115" customWidth="1"/>
    <col min="1290" max="1290" width="14.625" style="115" customWidth="1"/>
    <col min="1291" max="1536" width="9" style="115"/>
    <col min="1537" max="1537" width="3.25" style="115" customWidth="1"/>
    <col min="1538" max="1538" width="35.625" style="115" customWidth="1"/>
    <col min="1539" max="1539" width="7.375" style="115" customWidth="1"/>
    <col min="1540" max="1540" width="14.625" style="115" customWidth="1"/>
    <col min="1541" max="1541" width="9" style="115"/>
    <col min="1542" max="1542" width="14.625" style="115" customWidth="1"/>
    <col min="1543" max="1543" width="9" style="115"/>
    <col min="1544" max="1544" width="12.875" style="115" customWidth="1"/>
    <col min="1545" max="1545" width="5.875" style="115" customWidth="1"/>
    <col min="1546" max="1546" width="14.625" style="115" customWidth="1"/>
    <col min="1547" max="1792" width="9" style="115"/>
    <col min="1793" max="1793" width="3.25" style="115" customWidth="1"/>
    <col min="1794" max="1794" width="35.625" style="115" customWidth="1"/>
    <col min="1795" max="1795" width="7.375" style="115" customWidth="1"/>
    <col min="1796" max="1796" width="14.625" style="115" customWidth="1"/>
    <col min="1797" max="1797" width="9" style="115"/>
    <col min="1798" max="1798" width="14.625" style="115" customWidth="1"/>
    <col min="1799" max="1799" width="9" style="115"/>
    <col min="1800" max="1800" width="12.875" style="115" customWidth="1"/>
    <col min="1801" max="1801" width="5.875" style="115" customWidth="1"/>
    <col min="1802" max="1802" width="14.625" style="115" customWidth="1"/>
    <col min="1803" max="2048" width="9" style="115"/>
    <col min="2049" max="2049" width="3.25" style="115" customWidth="1"/>
    <col min="2050" max="2050" width="35.625" style="115" customWidth="1"/>
    <col min="2051" max="2051" width="7.375" style="115" customWidth="1"/>
    <col min="2052" max="2052" width="14.625" style="115" customWidth="1"/>
    <col min="2053" max="2053" width="9" style="115"/>
    <col min="2054" max="2054" width="14.625" style="115" customWidth="1"/>
    <col min="2055" max="2055" width="9" style="115"/>
    <col min="2056" max="2056" width="12.875" style="115" customWidth="1"/>
    <col min="2057" max="2057" width="5.875" style="115" customWidth="1"/>
    <col min="2058" max="2058" width="14.625" style="115" customWidth="1"/>
    <col min="2059" max="2304" width="9" style="115"/>
    <col min="2305" max="2305" width="3.25" style="115" customWidth="1"/>
    <col min="2306" max="2306" width="35.625" style="115" customWidth="1"/>
    <col min="2307" max="2307" width="7.375" style="115" customWidth="1"/>
    <col min="2308" max="2308" width="14.625" style="115" customWidth="1"/>
    <col min="2309" max="2309" width="9" style="115"/>
    <col min="2310" max="2310" width="14.625" style="115" customWidth="1"/>
    <col min="2311" max="2311" width="9" style="115"/>
    <col min="2312" max="2312" width="12.875" style="115" customWidth="1"/>
    <col min="2313" max="2313" width="5.875" style="115" customWidth="1"/>
    <col min="2314" max="2314" width="14.625" style="115" customWidth="1"/>
    <col min="2315" max="2560" width="9" style="115"/>
    <col min="2561" max="2561" width="3.25" style="115" customWidth="1"/>
    <col min="2562" max="2562" width="35.625" style="115" customWidth="1"/>
    <col min="2563" max="2563" width="7.375" style="115" customWidth="1"/>
    <col min="2564" max="2564" width="14.625" style="115" customWidth="1"/>
    <col min="2565" max="2565" width="9" style="115"/>
    <col min="2566" max="2566" width="14.625" style="115" customWidth="1"/>
    <col min="2567" max="2567" width="9" style="115"/>
    <col min="2568" max="2568" width="12.875" style="115" customWidth="1"/>
    <col min="2569" max="2569" width="5.875" style="115" customWidth="1"/>
    <col min="2570" max="2570" width="14.625" style="115" customWidth="1"/>
    <col min="2571" max="2816" width="9" style="115"/>
    <col min="2817" max="2817" width="3.25" style="115" customWidth="1"/>
    <col min="2818" max="2818" width="35.625" style="115" customWidth="1"/>
    <col min="2819" max="2819" width="7.375" style="115" customWidth="1"/>
    <col min="2820" max="2820" width="14.625" style="115" customWidth="1"/>
    <col min="2821" max="2821" width="9" style="115"/>
    <col min="2822" max="2822" width="14.625" style="115" customWidth="1"/>
    <col min="2823" max="2823" width="9" style="115"/>
    <col min="2824" max="2824" width="12.875" style="115" customWidth="1"/>
    <col min="2825" max="2825" width="5.875" style="115" customWidth="1"/>
    <col min="2826" max="2826" width="14.625" style="115" customWidth="1"/>
    <col min="2827" max="3072" width="9" style="115"/>
    <col min="3073" max="3073" width="3.25" style="115" customWidth="1"/>
    <col min="3074" max="3074" width="35.625" style="115" customWidth="1"/>
    <col min="3075" max="3075" width="7.375" style="115" customWidth="1"/>
    <col min="3076" max="3076" width="14.625" style="115" customWidth="1"/>
    <col min="3077" max="3077" width="9" style="115"/>
    <col min="3078" max="3078" width="14.625" style="115" customWidth="1"/>
    <col min="3079" max="3079" width="9" style="115"/>
    <col min="3080" max="3080" width="12.875" style="115" customWidth="1"/>
    <col min="3081" max="3081" width="5.875" style="115" customWidth="1"/>
    <col min="3082" max="3082" width="14.625" style="115" customWidth="1"/>
    <col min="3083" max="3328" width="9" style="115"/>
    <col min="3329" max="3329" width="3.25" style="115" customWidth="1"/>
    <col min="3330" max="3330" width="35.625" style="115" customWidth="1"/>
    <col min="3331" max="3331" width="7.375" style="115" customWidth="1"/>
    <col min="3332" max="3332" width="14.625" style="115" customWidth="1"/>
    <col min="3333" max="3333" width="9" style="115"/>
    <col min="3334" max="3334" width="14.625" style="115" customWidth="1"/>
    <col min="3335" max="3335" width="9" style="115"/>
    <col min="3336" max="3336" width="12.875" style="115" customWidth="1"/>
    <col min="3337" max="3337" width="5.875" style="115" customWidth="1"/>
    <col min="3338" max="3338" width="14.625" style="115" customWidth="1"/>
    <col min="3339" max="3584" width="9" style="115"/>
    <col min="3585" max="3585" width="3.25" style="115" customWidth="1"/>
    <col min="3586" max="3586" width="35.625" style="115" customWidth="1"/>
    <col min="3587" max="3587" width="7.375" style="115" customWidth="1"/>
    <col min="3588" max="3588" width="14.625" style="115" customWidth="1"/>
    <col min="3589" max="3589" width="9" style="115"/>
    <col min="3590" max="3590" width="14.625" style="115" customWidth="1"/>
    <col min="3591" max="3591" width="9" style="115"/>
    <col min="3592" max="3592" width="12.875" style="115" customWidth="1"/>
    <col min="3593" max="3593" width="5.875" style="115" customWidth="1"/>
    <col min="3594" max="3594" width="14.625" style="115" customWidth="1"/>
    <col min="3595" max="3840" width="9" style="115"/>
    <col min="3841" max="3841" width="3.25" style="115" customWidth="1"/>
    <col min="3842" max="3842" width="35.625" style="115" customWidth="1"/>
    <col min="3843" max="3843" width="7.375" style="115" customWidth="1"/>
    <col min="3844" max="3844" width="14.625" style="115" customWidth="1"/>
    <col min="3845" max="3845" width="9" style="115"/>
    <col min="3846" max="3846" width="14.625" style="115" customWidth="1"/>
    <col min="3847" max="3847" width="9" style="115"/>
    <col min="3848" max="3848" width="12.875" style="115" customWidth="1"/>
    <col min="3849" max="3849" width="5.875" style="115" customWidth="1"/>
    <col min="3850" max="3850" width="14.625" style="115" customWidth="1"/>
    <col min="3851" max="4096" width="9" style="115"/>
    <col min="4097" max="4097" width="3.25" style="115" customWidth="1"/>
    <col min="4098" max="4098" width="35.625" style="115" customWidth="1"/>
    <col min="4099" max="4099" width="7.375" style="115" customWidth="1"/>
    <col min="4100" max="4100" width="14.625" style="115" customWidth="1"/>
    <col min="4101" max="4101" width="9" style="115"/>
    <col min="4102" max="4102" width="14.625" style="115" customWidth="1"/>
    <col min="4103" max="4103" width="9" style="115"/>
    <col min="4104" max="4104" width="12.875" style="115" customWidth="1"/>
    <col min="4105" max="4105" width="5.875" style="115" customWidth="1"/>
    <col min="4106" max="4106" width="14.625" style="115" customWidth="1"/>
    <col min="4107" max="4352" width="9" style="115"/>
    <col min="4353" max="4353" width="3.25" style="115" customWidth="1"/>
    <col min="4354" max="4354" width="35.625" style="115" customWidth="1"/>
    <col min="4355" max="4355" width="7.375" style="115" customWidth="1"/>
    <col min="4356" max="4356" width="14.625" style="115" customWidth="1"/>
    <col min="4357" max="4357" width="9" style="115"/>
    <col min="4358" max="4358" width="14.625" style="115" customWidth="1"/>
    <col min="4359" max="4359" width="9" style="115"/>
    <col min="4360" max="4360" width="12.875" style="115" customWidth="1"/>
    <col min="4361" max="4361" width="5.875" style="115" customWidth="1"/>
    <col min="4362" max="4362" width="14.625" style="115" customWidth="1"/>
    <col min="4363" max="4608" width="9" style="115"/>
    <col min="4609" max="4609" width="3.25" style="115" customWidth="1"/>
    <col min="4610" max="4610" width="35.625" style="115" customWidth="1"/>
    <col min="4611" max="4611" width="7.375" style="115" customWidth="1"/>
    <col min="4612" max="4612" width="14.625" style="115" customWidth="1"/>
    <col min="4613" max="4613" width="9" style="115"/>
    <col min="4614" max="4614" width="14.625" style="115" customWidth="1"/>
    <col min="4615" max="4615" width="9" style="115"/>
    <col min="4616" max="4616" width="12.875" style="115" customWidth="1"/>
    <col min="4617" max="4617" width="5.875" style="115" customWidth="1"/>
    <col min="4618" max="4618" width="14.625" style="115" customWidth="1"/>
    <col min="4619" max="4864" width="9" style="115"/>
    <col min="4865" max="4865" width="3.25" style="115" customWidth="1"/>
    <col min="4866" max="4866" width="35.625" style="115" customWidth="1"/>
    <col min="4867" max="4867" width="7.375" style="115" customWidth="1"/>
    <col min="4868" max="4868" width="14.625" style="115" customWidth="1"/>
    <col min="4869" max="4869" width="9" style="115"/>
    <col min="4870" max="4870" width="14.625" style="115" customWidth="1"/>
    <col min="4871" max="4871" width="9" style="115"/>
    <col min="4872" max="4872" width="12.875" style="115" customWidth="1"/>
    <col min="4873" max="4873" width="5.875" style="115" customWidth="1"/>
    <col min="4874" max="4874" width="14.625" style="115" customWidth="1"/>
    <col min="4875" max="5120" width="9" style="115"/>
    <col min="5121" max="5121" width="3.25" style="115" customWidth="1"/>
    <col min="5122" max="5122" width="35.625" style="115" customWidth="1"/>
    <col min="5123" max="5123" width="7.375" style="115" customWidth="1"/>
    <col min="5124" max="5124" width="14.625" style="115" customWidth="1"/>
    <col min="5125" max="5125" width="9" style="115"/>
    <col min="5126" max="5126" width="14.625" style="115" customWidth="1"/>
    <col min="5127" max="5127" width="9" style="115"/>
    <col min="5128" max="5128" width="12.875" style="115" customWidth="1"/>
    <col min="5129" max="5129" width="5.875" style="115" customWidth="1"/>
    <col min="5130" max="5130" width="14.625" style="115" customWidth="1"/>
    <col min="5131" max="5376" width="9" style="115"/>
    <col min="5377" max="5377" width="3.25" style="115" customWidth="1"/>
    <col min="5378" max="5378" width="35.625" style="115" customWidth="1"/>
    <col min="5379" max="5379" width="7.375" style="115" customWidth="1"/>
    <col min="5380" max="5380" width="14.625" style="115" customWidth="1"/>
    <col min="5381" max="5381" width="9" style="115"/>
    <col min="5382" max="5382" width="14.625" style="115" customWidth="1"/>
    <col min="5383" max="5383" width="9" style="115"/>
    <col min="5384" max="5384" width="12.875" style="115" customWidth="1"/>
    <col min="5385" max="5385" width="5.875" style="115" customWidth="1"/>
    <col min="5386" max="5386" width="14.625" style="115" customWidth="1"/>
    <col min="5387" max="5632" width="9" style="115"/>
    <col min="5633" max="5633" width="3.25" style="115" customWidth="1"/>
    <col min="5634" max="5634" width="35.625" style="115" customWidth="1"/>
    <col min="5635" max="5635" width="7.375" style="115" customWidth="1"/>
    <col min="5636" max="5636" width="14.625" style="115" customWidth="1"/>
    <col min="5637" max="5637" width="9" style="115"/>
    <col min="5638" max="5638" width="14.625" style="115" customWidth="1"/>
    <col min="5639" max="5639" width="9" style="115"/>
    <col min="5640" max="5640" width="12.875" style="115" customWidth="1"/>
    <col min="5641" max="5641" width="5.875" style="115" customWidth="1"/>
    <col min="5642" max="5642" width="14.625" style="115" customWidth="1"/>
    <col min="5643" max="5888" width="9" style="115"/>
    <col min="5889" max="5889" width="3.25" style="115" customWidth="1"/>
    <col min="5890" max="5890" width="35.625" style="115" customWidth="1"/>
    <col min="5891" max="5891" width="7.375" style="115" customWidth="1"/>
    <col min="5892" max="5892" width="14.625" style="115" customWidth="1"/>
    <col min="5893" max="5893" width="9" style="115"/>
    <col min="5894" max="5894" width="14.625" style="115" customWidth="1"/>
    <col min="5895" max="5895" width="9" style="115"/>
    <col min="5896" max="5896" width="12.875" style="115" customWidth="1"/>
    <col min="5897" max="5897" width="5.875" style="115" customWidth="1"/>
    <col min="5898" max="5898" width="14.625" style="115" customWidth="1"/>
    <col min="5899" max="6144" width="9" style="115"/>
    <col min="6145" max="6145" width="3.25" style="115" customWidth="1"/>
    <col min="6146" max="6146" width="35.625" style="115" customWidth="1"/>
    <col min="6147" max="6147" width="7.375" style="115" customWidth="1"/>
    <col min="6148" max="6148" width="14.625" style="115" customWidth="1"/>
    <col min="6149" max="6149" width="9" style="115"/>
    <col min="6150" max="6150" width="14.625" style="115" customWidth="1"/>
    <col min="6151" max="6151" width="9" style="115"/>
    <col min="6152" max="6152" width="12.875" style="115" customWidth="1"/>
    <col min="6153" max="6153" width="5.875" style="115" customWidth="1"/>
    <col min="6154" max="6154" width="14.625" style="115" customWidth="1"/>
    <col min="6155" max="6400" width="9" style="115"/>
    <col min="6401" max="6401" width="3.25" style="115" customWidth="1"/>
    <col min="6402" max="6402" width="35.625" style="115" customWidth="1"/>
    <col min="6403" max="6403" width="7.375" style="115" customWidth="1"/>
    <col min="6404" max="6404" width="14.625" style="115" customWidth="1"/>
    <col min="6405" max="6405" width="9" style="115"/>
    <col min="6406" max="6406" width="14.625" style="115" customWidth="1"/>
    <col min="6407" max="6407" width="9" style="115"/>
    <col min="6408" max="6408" width="12.875" style="115" customWidth="1"/>
    <col min="6409" max="6409" width="5.875" style="115" customWidth="1"/>
    <col min="6410" max="6410" width="14.625" style="115" customWidth="1"/>
    <col min="6411" max="6656" width="9" style="115"/>
    <col min="6657" max="6657" width="3.25" style="115" customWidth="1"/>
    <col min="6658" max="6658" width="35.625" style="115" customWidth="1"/>
    <col min="6659" max="6659" width="7.375" style="115" customWidth="1"/>
    <col min="6660" max="6660" width="14.625" style="115" customWidth="1"/>
    <col min="6661" max="6661" width="9" style="115"/>
    <col min="6662" max="6662" width="14.625" style="115" customWidth="1"/>
    <col min="6663" max="6663" width="9" style="115"/>
    <col min="6664" max="6664" width="12.875" style="115" customWidth="1"/>
    <col min="6665" max="6665" width="5.875" style="115" customWidth="1"/>
    <col min="6666" max="6666" width="14.625" style="115" customWidth="1"/>
    <col min="6667" max="6912" width="9" style="115"/>
    <col min="6913" max="6913" width="3.25" style="115" customWidth="1"/>
    <col min="6914" max="6914" width="35.625" style="115" customWidth="1"/>
    <col min="6915" max="6915" width="7.375" style="115" customWidth="1"/>
    <col min="6916" max="6916" width="14.625" style="115" customWidth="1"/>
    <col min="6917" max="6917" width="9" style="115"/>
    <col min="6918" max="6918" width="14.625" style="115" customWidth="1"/>
    <col min="6919" max="6919" width="9" style="115"/>
    <col min="6920" max="6920" width="12.875" style="115" customWidth="1"/>
    <col min="6921" max="6921" width="5.875" style="115" customWidth="1"/>
    <col min="6922" max="6922" width="14.625" style="115" customWidth="1"/>
    <col min="6923" max="7168" width="9" style="115"/>
    <col min="7169" max="7169" width="3.25" style="115" customWidth="1"/>
    <col min="7170" max="7170" width="35.625" style="115" customWidth="1"/>
    <col min="7171" max="7171" width="7.375" style="115" customWidth="1"/>
    <col min="7172" max="7172" width="14.625" style="115" customWidth="1"/>
    <col min="7173" max="7173" width="9" style="115"/>
    <col min="7174" max="7174" width="14.625" style="115" customWidth="1"/>
    <col min="7175" max="7175" width="9" style="115"/>
    <col min="7176" max="7176" width="12.875" style="115" customWidth="1"/>
    <col min="7177" max="7177" width="5.875" style="115" customWidth="1"/>
    <col min="7178" max="7178" width="14.625" style="115" customWidth="1"/>
    <col min="7179" max="7424" width="9" style="115"/>
    <col min="7425" max="7425" width="3.25" style="115" customWidth="1"/>
    <col min="7426" max="7426" width="35.625" style="115" customWidth="1"/>
    <col min="7427" max="7427" width="7.375" style="115" customWidth="1"/>
    <col min="7428" max="7428" width="14.625" style="115" customWidth="1"/>
    <col min="7429" max="7429" width="9" style="115"/>
    <col min="7430" max="7430" width="14.625" style="115" customWidth="1"/>
    <col min="7431" max="7431" width="9" style="115"/>
    <col min="7432" max="7432" width="12.875" style="115" customWidth="1"/>
    <col min="7433" max="7433" width="5.875" style="115" customWidth="1"/>
    <col min="7434" max="7434" width="14.625" style="115" customWidth="1"/>
    <col min="7435" max="7680" width="9" style="115"/>
    <col min="7681" max="7681" width="3.25" style="115" customWidth="1"/>
    <col min="7682" max="7682" width="35.625" style="115" customWidth="1"/>
    <col min="7683" max="7683" width="7.375" style="115" customWidth="1"/>
    <col min="7684" max="7684" width="14.625" style="115" customWidth="1"/>
    <col min="7685" max="7685" width="9" style="115"/>
    <col min="7686" max="7686" width="14.625" style="115" customWidth="1"/>
    <col min="7687" max="7687" width="9" style="115"/>
    <col min="7688" max="7688" width="12.875" style="115" customWidth="1"/>
    <col min="7689" max="7689" width="5.875" style="115" customWidth="1"/>
    <col min="7690" max="7690" width="14.625" style="115" customWidth="1"/>
    <col min="7691" max="7936" width="9" style="115"/>
    <col min="7937" max="7937" width="3.25" style="115" customWidth="1"/>
    <col min="7938" max="7938" width="35.625" style="115" customWidth="1"/>
    <col min="7939" max="7939" width="7.375" style="115" customWidth="1"/>
    <col min="7940" max="7940" width="14.625" style="115" customWidth="1"/>
    <col min="7941" max="7941" width="9" style="115"/>
    <col min="7942" max="7942" width="14.625" style="115" customWidth="1"/>
    <col min="7943" max="7943" width="9" style="115"/>
    <col min="7944" max="7944" width="12.875" style="115" customWidth="1"/>
    <col min="7945" max="7945" width="5.875" style="115" customWidth="1"/>
    <col min="7946" max="7946" width="14.625" style="115" customWidth="1"/>
    <col min="7947" max="8192" width="9" style="115"/>
    <col min="8193" max="8193" width="3.25" style="115" customWidth="1"/>
    <col min="8194" max="8194" width="35.625" style="115" customWidth="1"/>
    <col min="8195" max="8195" width="7.375" style="115" customWidth="1"/>
    <col min="8196" max="8196" width="14.625" style="115" customWidth="1"/>
    <col min="8197" max="8197" width="9" style="115"/>
    <col min="8198" max="8198" width="14.625" style="115" customWidth="1"/>
    <col min="8199" max="8199" width="9" style="115"/>
    <col min="8200" max="8200" width="12.875" style="115" customWidth="1"/>
    <col min="8201" max="8201" width="5.875" style="115" customWidth="1"/>
    <col min="8202" max="8202" width="14.625" style="115" customWidth="1"/>
    <col min="8203" max="8448" width="9" style="115"/>
    <col min="8449" max="8449" width="3.25" style="115" customWidth="1"/>
    <col min="8450" max="8450" width="35.625" style="115" customWidth="1"/>
    <col min="8451" max="8451" width="7.375" style="115" customWidth="1"/>
    <col min="8452" max="8452" width="14.625" style="115" customWidth="1"/>
    <col min="8453" max="8453" width="9" style="115"/>
    <col min="8454" max="8454" width="14.625" style="115" customWidth="1"/>
    <col min="8455" max="8455" width="9" style="115"/>
    <col min="8456" max="8456" width="12.875" style="115" customWidth="1"/>
    <col min="8457" max="8457" width="5.875" style="115" customWidth="1"/>
    <col min="8458" max="8458" width="14.625" style="115" customWidth="1"/>
    <col min="8459" max="8704" width="9" style="115"/>
    <col min="8705" max="8705" width="3.25" style="115" customWidth="1"/>
    <col min="8706" max="8706" width="35.625" style="115" customWidth="1"/>
    <col min="8707" max="8707" width="7.375" style="115" customWidth="1"/>
    <col min="8708" max="8708" width="14.625" style="115" customWidth="1"/>
    <col min="8709" max="8709" width="9" style="115"/>
    <col min="8710" max="8710" width="14.625" style="115" customWidth="1"/>
    <col min="8711" max="8711" width="9" style="115"/>
    <col min="8712" max="8712" width="12.875" style="115" customWidth="1"/>
    <col min="8713" max="8713" width="5.875" style="115" customWidth="1"/>
    <col min="8714" max="8714" width="14.625" style="115" customWidth="1"/>
    <col min="8715" max="8960" width="9" style="115"/>
    <col min="8961" max="8961" width="3.25" style="115" customWidth="1"/>
    <col min="8962" max="8962" width="35.625" style="115" customWidth="1"/>
    <col min="8963" max="8963" width="7.375" style="115" customWidth="1"/>
    <col min="8964" max="8964" width="14.625" style="115" customWidth="1"/>
    <col min="8965" max="8965" width="9" style="115"/>
    <col min="8966" max="8966" width="14.625" style="115" customWidth="1"/>
    <col min="8967" max="8967" width="9" style="115"/>
    <col min="8968" max="8968" width="12.875" style="115" customWidth="1"/>
    <col min="8969" max="8969" width="5.875" style="115" customWidth="1"/>
    <col min="8970" max="8970" width="14.625" style="115" customWidth="1"/>
    <col min="8971" max="9216" width="9" style="115"/>
    <col min="9217" max="9217" width="3.25" style="115" customWidth="1"/>
    <col min="9218" max="9218" width="35.625" style="115" customWidth="1"/>
    <col min="9219" max="9219" width="7.375" style="115" customWidth="1"/>
    <col min="9220" max="9220" width="14.625" style="115" customWidth="1"/>
    <col min="9221" max="9221" width="9" style="115"/>
    <col min="9222" max="9222" width="14.625" style="115" customWidth="1"/>
    <col min="9223" max="9223" width="9" style="115"/>
    <col min="9224" max="9224" width="12.875" style="115" customWidth="1"/>
    <col min="9225" max="9225" width="5.875" style="115" customWidth="1"/>
    <col min="9226" max="9226" width="14.625" style="115" customWidth="1"/>
    <col min="9227" max="9472" width="9" style="115"/>
    <col min="9473" max="9473" width="3.25" style="115" customWidth="1"/>
    <col min="9474" max="9474" width="35.625" style="115" customWidth="1"/>
    <col min="9475" max="9475" width="7.375" style="115" customWidth="1"/>
    <col min="9476" max="9476" width="14.625" style="115" customWidth="1"/>
    <col min="9477" max="9477" width="9" style="115"/>
    <col min="9478" max="9478" width="14.625" style="115" customWidth="1"/>
    <col min="9479" max="9479" width="9" style="115"/>
    <col min="9480" max="9480" width="12.875" style="115" customWidth="1"/>
    <col min="9481" max="9481" width="5.875" style="115" customWidth="1"/>
    <col min="9482" max="9482" width="14.625" style="115" customWidth="1"/>
    <col min="9483" max="9728" width="9" style="115"/>
    <col min="9729" max="9729" width="3.25" style="115" customWidth="1"/>
    <col min="9730" max="9730" width="35.625" style="115" customWidth="1"/>
    <col min="9731" max="9731" width="7.375" style="115" customWidth="1"/>
    <col min="9732" max="9732" width="14.625" style="115" customWidth="1"/>
    <col min="9733" max="9733" width="9" style="115"/>
    <col min="9734" max="9734" width="14.625" style="115" customWidth="1"/>
    <col min="9735" max="9735" width="9" style="115"/>
    <col min="9736" max="9736" width="12.875" style="115" customWidth="1"/>
    <col min="9737" max="9737" width="5.875" style="115" customWidth="1"/>
    <col min="9738" max="9738" width="14.625" style="115" customWidth="1"/>
    <col min="9739" max="9984" width="9" style="115"/>
    <col min="9985" max="9985" width="3.25" style="115" customWidth="1"/>
    <col min="9986" max="9986" width="35.625" style="115" customWidth="1"/>
    <col min="9987" max="9987" width="7.375" style="115" customWidth="1"/>
    <col min="9988" max="9988" width="14.625" style="115" customWidth="1"/>
    <col min="9989" max="9989" width="9" style="115"/>
    <col min="9990" max="9990" width="14.625" style="115" customWidth="1"/>
    <col min="9991" max="9991" width="9" style="115"/>
    <col min="9992" max="9992" width="12.875" style="115" customWidth="1"/>
    <col min="9993" max="9993" width="5.875" style="115" customWidth="1"/>
    <col min="9994" max="9994" width="14.625" style="115" customWidth="1"/>
    <col min="9995" max="10240" width="9" style="115"/>
    <col min="10241" max="10241" width="3.25" style="115" customWidth="1"/>
    <col min="10242" max="10242" width="35.625" style="115" customWidth="1"/>
    <col min="10243" max="10243" width="7.375" style="115" customWidth="1"/>
    <col min="10244" max="10244" width="14.625" style="115" customWidth="1"/>
    <col min="10245" max="10245" width="9" style="115"/>
    <col min="10246" max="10246" width="14.625" style="115" customWidth="1"/>
    <col min="10247" max="10247" width="9" style="115"/>
    <col min="10248" max="10248" width="12.875" style="115" customWidth="1"/>
    <col min="10249" max="10249" width="5.875" style="115" customWidth="1"/>
    <col min="10250" max="10250" width="14.625" style="115" customWidth="1"/>
    <col min="10251" max="10496" width="9" style="115"/>
    <col min="10497" max="10497" width="3.25" style="115" customWidth="1"/>
    <col min="10498" max="10498" width="35.625" style="115" customWidth="1"/>
    <col min="10499" max="10499" width="7.375" style="115" customWidth="1"/>
    <col min="10500" max="10500" width="14.625" style="115" customWidth="1"/>
    <col min="10501" max="10501" width="9" style="115"/>
    <col min="10502" max="10502" width="14.625" style="115" customWidth="1"/>
    <col min="10503" max="10503" width="9" style="115"/>
    <col min="10504" max="10504" width="12.875" style="115" customWidth="1"/>
    <col min="10505" max="10505" width="5.875" style="115" customWidth="1"/>
    <col min="10506" max="10506" width="14.625" style="115" customWidth="1"/>
    <col min="10507" max="10752" width="9" style="115"/>
    <col min="10753" max="10753" width="3.25" style="115" customWidth="1"/>
    <col min="10754" max="10754" width="35.625" style="115" customWidth="1"/>
    <col min="10755" max="10755" width="7.375" style="115" customWidth="1"/>
    <col min="10756" max="10756" width="14.625" style="115" customWidth="1"/>
    <col min="10757" max="10757" width="9" style="115"/>
    <col min="10758" max="10758" width="14.625" style="115" customWidth="1"/>
    <col min="10759" max="10759" width="9" style="115"/>
    <col min="10760" max="10760" width="12.875" style="115" customWidth="1"/>
    <col min="10761" max="10761" width="5.875" style="115" customWidth="1"/>
    <col min="10762" max="10762" width="14.625" style="115" customWidth="1"/>
    <col min="10763" max="11008" width="9" style="115"/>
    <col min="11009" max="11009" width="3.25" style="115" customWidth="1"/>
    <col min="11010" max="11010" width="35.625" style="115" customWidth="1"/>
    <col min="11011" max="11011" width="7.375" style="115" customWidth="1"/>
    <col min="11012" max="11012" width="14.625" style="115" customWidth="1"/>
    <col min="11013" max="11013" width="9" style="115"/>
    <col min="11014" max="11014" width="14.625" style="115" customWidth="1"/>
    <col min="11015" max="11015" width="9" style="115"/>
    <col min="11016" max="11016" width="12.875" style="115" customWidth="1"/>
    <col min="11017" max="11017" width="5.875" style="115" customWidth="1"/>
    <col min="11018" max="11018" width="14.625" style="115" customWidth="1"/>
    <col min="11019" max="11264" width="9" style="115"/>
    <col min="11265" max="11265" width="3.25" style="115" customWidth="1"/>
    <col min="11266" max="11266" width="35.625" style="115" customWidth="1"/>
    <col min="11267" max="11267" width="7.375" style="115" customWidth="1"/>
    <col min="11268" max="11268" width="14.625" style="115" customWidth="1"/>
    <col min="11269" max="11269" width="9" style="115"/>
    <col min="11270" max="11270" width="14.625" style="115" customWidth="1"/>
    <col min="11271" max="11271" width="9" style="115"/>
    <col min="11272" max="11272" width="12.875" style="115" customWidth="1"/>
    <col min="11273" max="11273" width="5.875" style="115" customWidth="1"/>
    <col min="11274" max="11274" width="14.625" style="115" customWidth="1"/>
    <col min="11275" max="11520" width="9" style="115"/>
    <col min="11521" max="11521" width="3.25" style="115" customWidth="1"/>
    <col min="11522" max="11522" width="35.625" style="115" customWidth="1"/>
    <col min="11523" max="11523" width="7.375" style="115" customWidth="1"/>
    <col min="11524" max="11524" width="14.625" style="115" customWidth="1"/>
    <col min="11525" max="11525" width="9" style="115"/>
    <col min="11526" max="11526" width="14.625" style="115" customWidth="1"/>
    <col min="11527" max="11527" width="9" style="115"/>
    <col min="11528" max="11528" width="12.875" style="115" customWidth="1"/>
    <col min="11529" max="11529" width="5.875" style="115" customWidth="1"/>
    <col min="11530" max="11530" width="14.625" style="115" customWidth="1"/>
    <col min="11531" max="11776" width="9" style="115"/>
    <col min="11777" max="11777" width="3.25" style="115" customWidth="1"/>
    <col min="11778" max="11778" width="35.625" style="115" customWidth="1"/>
    <col min="11779" max="11779" width="7.375" style="115" customWidth="1"/>
    <col min="11780" max="11780" width="14.625" style="115" customWidth="1"/>
    <col min="11781" max="11781" width="9" style="115"/>
    <col min="11782" max="11782" width="14.625" style="115" customWidth="1"/>
    <col min="11783" max="11783" width="9" style="115"/>
    <col min="11784" max="11784" width="12.875" style="115" customWidth="1"/>
    <col min="11785" max="11785" width="5.875" style="115" customWidth="1"/>
    <col min="11786" max="11786" width="14.625" style="115" customWidth="1"/>
    <col min="11787" max="12032" width="9" style="115"/>
    <col min="12033" max="12033" width="3.25" style="115" customWidth="1"/>
    <col min="12034" max="12034" width="35.625" style="115" customWidth="1"/>
    <col min="12035" max="12035" width="7.375" style="115" customWidth="1"/>
    <col min="12036" max="12036" width="14.625" style="115" customWidth="1"/>
    <col min="12037" max="12037" width="9" style="115"/>
    <col min="12038" max="12038" width="14.625" style="115" customWidth="1"/>
    <col min="12039" max="12039" width="9" style="115"/>
    <col min="12040" max="12040" width="12.875" style="115" customWidth="1"/>
    <col min="12041" max="12041" width="5.875" style="115" customWidth="1"/>
    <col min="12042" max="12042" width="14.625" style="115" customWidth="1"/>
    <col min="12043" max="12288" width="9" style="115"/>
    <col min="12289" max="12289" width="3.25" style="115" customWidth="1"/>
    <col min="12290" max="12290" width="35.625" style="115" customWidth="1"/>
    <col min="12291" max="12291" width="7.375" style="115" customWidth="1"/>
    <col min="12292" max="12292" width="14.625" style="115" customWidth="1"/>
    <col min="12293" max="12293" width="9" style="115"/>
    <col min="12294" max="12294" width="14.625" style="115" customWidth="1"/>
    <col min="12295" max="12295" width="9" style="115"/>
    <col min="12296" max="12296" width="12.875" style="115" customWidth="1"/>
    <col min="12297" max="12297" width="5.875" style="115" customWidth="1"/>
    <col min="12298" max="12298" width="14.625" style="115" customWidth="1"/>
    <col min="12299" max="12544" width="9" style="115"/>
    <col min="12545" max="12545" width="3.25" style="115" customWidth="1"/>
    <col min="12546" max="12546" width="35.625" style="115" customWidth="1"/>
    <col min="12547" max="12547" width="7.375" style="115" customWidth="1"/>
    <col min="12548" max="12548" width="14.625" style="115" customWidth="1"/>
    <col min="12549" max="12549" width="9" style="115"/>
    <col min="12550" max="12550" width="14.625" style="115" customWidth="1"/>
    <col min="12551" max="12551" width="9" style="115"/>
    <col min="12552" max="12552" width="12.875" style="115" customWidth="1"/>
    <col min="12553" max="12553" width="5.875" style="115" customWidth="1"/>
    <col min="12554" max="12554" width="14.625" style="115" customWidth="1"/>
    <col min="12555" max="12800" width="9" style="115"/>
    <col min="12801" max="12801" width="3.25" style="115" customWidth="1"/>
    <col min="12802" max="12802" width="35.625" style="115" customWidth="1"/>
    <col min="12803" max="12803" width="7.375" style="115" customWidth="1"/>
    <col min="12804" max="12804" width="14.625" style="115" customWidth="1"/>
    <col min="12805" max="12805" width="9" style="115"/>
    <col min="12806" max="12806" width="14.625" style="115" customWidth="1"/>
    <col min="12807" max="12807" width="9" style="115"/>
    <col min="12808" max="12808" width="12.875" style="115" customWidth="1"/>
    <col min="12809" max="12809" width="5.875" style="115" customWidth="1"/>
    <col min="12810" max="12810" width="14.625" style="115" customWidth="1"/>
    <col min="12811" max="13056" width="9" style="115"/>
    <col min="13057" max="13057" width="3.25" style="115" customWidth="1"/>
    <col min="13058" max="13058" width="35.625" style="115" customWidth="1"/>
    <col min="13059" max="13059" width="7.375" style="115" customWidth="1"/>
    <col min="13060" max="13060" width="14.625" style="115" customWidth="1"/>
    <col min="13061" max="13061" width="9" style="115"/>
    <col min="13062" max="13062" width="14.625" style="115" customWidth="1"/>
    <col min="13063" max="13063" width="9" style="115"/>
    <col min="13064" max="13064" width="12.875" style="115" customWidth="1"/>
    <col min="13065" max="13065" width="5.875" style="115" customWidth="1"/>
    <col min="13066" max="13066" width="14.625" style="115" customWidth="1"/>
    <col min="13067" max="13312" width="9" style="115"/>
    <col min="13313" max="13313" width="3.25" style="115" customWidth="1"/>
    <col min="13314" max="13314" width="35.625" style="115" customWidth="1"/>
    <col min="13315" max="13315" width="7.375" style="115" customWidth="1"/>
    <col min="13316" max="13316" width="14.625" style="115" customWidth="1"/>
    <col min="13317" max="13317" width="9" style="115"/>
    <col min="13318" max="13318" width="14.625" style="115" customWidth="1"/>
    <col min="13319" max="13319" width="9" style="115"/>
    <col min="13320" max="13320" width="12.875" style="115" customWidth="1"/>
    <col min="13321" max="13321" width="5.875" style="115" customWidth="1"/>
    <col min="13322" max="13322" width="14.625" style="115" customWidth="1"/>
    <col min="13323" max="13568" width="9" style="115"/>
    <col min="13569" max="13569" width="3.25" style="115" customWidth="1"/>
    <col min="13570" max="13570" width="35.625" style="115" customWidth="1"/>
    <col min="13571" max="13571" width="7.375" style="115" customWidth="1"/>
    <col min="13572" max="13572" width="14.625" style="115" customWidth="1"/>
    <col min="13573" max="13573" width="9" style="115"/>
    <col min="13574" max="13574" width="14.625" style="115" customWidth="1"/>
    <col min="13575" max="13575" width="9" style="115"/>
    <col min="13576" max="13576" width="12.875" style="115" customWidth="1"/>
    <col min="13577" max="13577" width="5.875" style="115" customWidth="1"/>
    <col min="13578" max="13578" width="14.625" style="115" customWidth="1"/>
    <col min="13579" max="13824" width="9" style="115"/>
    <col min="13825" max="13825" width="3.25" style="115" customWidth="1"/>
    <col min="13826" max="13826" width="35.625" style="115" customWidth="1"/>
    <col min="13827" max="13827" width="7.375" style="115" customWidth="1"/>
    <col min="13828" max="13828" width="14.625" style="115" customWidth="1"/>
    <col min="13829" max="13829" width="9" style="115"/>
    <col min="13830" max="13830" width="14.625" style="115" customWidth="1"/>
    <col min="13831" max="13831" width="9" style="115"/>
    <col min="13832" max="13832" width="12.875" style="115" customWidth="1"/>
    <col min="13833" max="13833" width="5.875" style="115" customWidth="1"/>
    <col min="13834" max="13834" width="14.625" style="115" customWidth="1"/>
    <col min="13835" max="14080" width="9" style="115"/>
    <col min="14081" max="14081" width="3.25" style="115" customWidth="1"/>
    <col min="14082" max="14082" width="35.625" style="115" customWidth="1"/>
    <col min="14083" max="14083" width="7.375" style="115" customWidth="1"/>
    <col min="14084" max="14084" width="14.625" style="115" customWidth="1"/>
    <col min="14085" max="14085" width="9" style="115"/>
    <col min="14086" max="14086" width="14.625" style="115" customWidth="1"/>
    <col min="14087" max="14087" width="9" style="115"/>
    <col min="14088" max="14088" width="12.875" style="115" customWidth="1"/>
    <col min="14089" max="14089" width="5.875" style="115" customWidth="1"/>
    <col min="14090" max="14090" width="14.625" style="115" customWidth="1"/>
    <col min="14091" max="14336" width="9" style="115"/>
    <col min="14337" max="14337" width="3.25" style="115" customWidth="1"/>
    <col min="14338" max="14338" width="35.625" style="115" customWidth="1"/>
    <col min="14339" max="14339" width="7.375" style="115" customWidth="1"/>
    <col min="14340" max="14340" width="14.625" style="115" customWidth="1"/>
    <col min="14341" max="14341" width="9" style="115"/>
    <col min="14342" max="14342" width="14.625" style="115" customWidth="1"/>
    <col min="14343" max="14343" width="9" style="115"/>
    <col min="14344" max="14344" width="12.875" style="115" customWidth="1"/>
    <col min="14345" max="14345" width="5.875" style="115" customWidth="1"/>
    <col min="14346" max="14346" width="14.625" style="115" customWidth="1"/>
    <col min="14347" max="14592" width="9" style="115"/>
    <col min="14593" max="14593" width="3.25" style="115" customWidth="1"/>
    <col min="14594" max="14594" width="35.625" style="115" customWidth="1"/>
    <col min="14595" max="14595" width="7.375" style="115" customWidth="1"/>
    <col min="14596" max="14596" width="14.625" style="115" customWidth="1"/>
    <col min="14597" max="14597" width="9" style="115"/>
    <col min="14598" max="14598" width="14.625" style="115" customWidth="1"/>
    <col min="14599" max="14599" width="9" style="115"/>
    <col min="14600" max="14600" width="12.875" style="115" customWidth="1"/>
    <col min="14601" max="14601" width="5.875" style="115" customWidth="1"/>
    <col min="14602" max="14602" width="14.625" style="115" customWidth="1"/>
    <col min="14603" max="14848" width="9" style="115"/>
    <col min="14849" max="14849" width="3.25" style="115" customWidth="1"/>
    <col min="14850" max="14850" width="35.625" style="115" customWidth="1"/>
    <col min="14851" max="14851" width="7.375" style="115" customWidth="1"/>
    <col min="14852" max="14852" width="14.625" style="115" customWidth="1"/>
    <col min="14853" max="14853" width="9" style="115"/>
    <col min="14854" max="14854" width="14.625" style="115" customWidth="1"/>
    <col min="14855" max="14855" width="9" style="115"/>
    <col min="14856" max="14856" width="12.875" style="115" customWidth="1"/>
    <col min="14857" max="14857" width="5.875" style="115" customWidth="1"/>
    <col min="14858" max="14858" width="14.625" style="115" customWidth="1"/>
    <col min="14859" max="15104" width="9" style="115"/>
    <col min="15105" max="15105" width="3.25" style="115" customWidth="1"/>
    <col min="15106" max="15106" width="35.625" style="115" customWidth="1"/>
    <col min="15107" max="15107" width="7.375" style="115" customWidth="1"/>
    <col min="15108" max="15108" width="14.625" style="115" customWidth="1"/>
    <col min="15109" max="15109" width="9" style="115"/>
    <col min="15110" max="15110" width="14.625" style="115" customWidth="1"/>
    <col min="15111" max="15111" width="9" style="115"/>
    <col min="15112" max="15112" width="12.875" style="115" customWidth="1"/>
    <col min="15113" max="15113" width="5.875" style="115" customWidth="1"/>
    <col min="15114" max="15114" width="14.625" style="115" customWidth="1"/>
    <col min="15115" max="15360" width="9" style="115"/>
    <col min="15361" max="15361" width="3.25" style="115" customWidth="1"/>
    <col min="15362" max="15362" width="35.625" style="115" customWidth="1"/>
    <col min="15363" max="15363" width="7.375" style="115" customWidth="1"/>
    <col min="15364" max="15364" width="14.625" style="115" customWidth="1"/>
    <col min="15365" max="15365" width="9" style="115"/>
    <col min="15366" max="15366" width="14.625" style="115" customWidth="1"/>
    <col min="15367" max="15367" width="9" style="115"/>
    <col min="15368" max="15368" width="12.875" style="115" customWidth="1"/>
    <col min="15369" max="15369" width="5.875" style="115" customWidth="1"/>
    <col min="15370" max="15370" width="14.625" style="115" customWidth="1"/>
    <col min="15371" max="15616" width="9" style="115"/>
    <col min="15617" max="15617" width="3.25" style="115" customWidth="1"/>
    <col min="15618" max="15618" width="35.625" style="115" customWidth="1"/>
    <col min="15619" max="15619" width="7.375" style="115" customWidth="1"/>
    <col min="15620" max="15620" width="14.625" style="115" customWidth="1"/>
    <col min="15621" max="15621" width="9" style="115"/>
    <col min="15622" max="15622" width="14.625" style="115" customWidth="1"/>
    <col min="15623" max="15623" width="9" style="115"/>
    <col min="15624" max="15624" width="12.875" style="115" customWidth="1"/>
    <col min="15625" max="15625" width="5.875" style="115" customWidth="1"/>
    <col min="15626" max="15626" width="14.625" style="115" customWidth="1"/>
    <col min="15627" max="15872" width="9" style="115"/>
    <col min="15873" max="15873" width="3.25" style="115" customWidth="1"/>
    <col min="15874" max="15874" width="35.625" style="115" customWidth="1"/>
    <col min="15875" max="15875" width="7.375" style="115" customWidth="1"/>
    <col min="15876" max="15876" width="14.625" style="115" customWidth="1"/>
    <col min="15877" max="15877" width="9" style="115"/>
    <col min="15878" max="15878" width="14.625" style="115" customWidth="1"/>
    <col min="15879" max="15879" width="9" style="115"/>
    <col min="15880" max="15880" width="12.875" style="115" customWidth="1"/>
    <col min="15881" max="15881" width="5.875" style="115" customWidth="1"/>
    <col min="15882" max="15882" width="14.625" style="115" customWidth="1"/>
    <col min="15883" max="16128" width="9" style="115"/>
    <col min="16129" max="16129" width="3.25" style="115" customWidth="1"/>
    <col min="16130" max="16130" width="35.625" style="115" customWidth="1"/>
    <col min="16131" max="16131" width="7.375" style="115" customWidth="1"/>
    <col min="16132" max="16132" width="14.625" style="115" customWidth="1"/>
    <col min="16133" max="16133" width="9" style="115"/>
    <col min="16134" max="16134" width="14.625" style="115" customWidth="1"/>
    <col min="16135" max="16135" width="9" style="115"/>
    <col min="16136" max="16136" width="12.875" style="115" customWidth="1"/>
    <col min="16137" max="16137" width="5.875" style="115" customWidth="1"/>
    <col min="16138" max="16138" width="14.625" style="115" customWidth="1"/>
    <col min="16139" max="16384" width="9" style="115"/>
  </cols>
  <sheetData>
    <row r="1" spans="1:11" ht="23.25">
      <c r="A1" s="114" t="s">
        <v>183</v>
      </c>
    </row>
    <row r="2" spans="1:11">
      <c r="A2" s="116" t="s">
        <v>123</v>
      </c>
    </row>
    <row r="4" spans="1:11" ht="43.5" customHeight="1">
      <c r="A4" s="225" t="s">
        <v>73</v>
      </c>
      <c r="B4" s="225" t="s">
        <v>124</v>
      </c>
      <c r="C4" s="226" t="s">
        <v>125</v>
      </c>
      <c r="D4" s="226"/>
      <c r="E4" s="218" t="s">
        <v>126</v>
      </c>
      <c r="F4" s="219"/>
      <c r="G4" s="218" t="s">
        <v>127</v>
      </c>
      <c r="H4" s="219"/>
      <c r="I4" s="220" t="s">
        <v>178</v>
      </c>
      <c r="J4" s="221"/>
    </row>
    <row r="5" spans="1:11">
      <c r="A5" s="225"/>
      <c r="B5" s="225"/>
      <c r="C5" s="117" t="s">
        <v>74</v>
      </c>
      <c r="D5" s="117" t="s">
        <v>75</v>
      </c>
      <c r="E5" s="117" t="s">
        <v>74</v>
      </c>
      <c r="F5" s="117" t="s">
        <v>75</v>
      </c>
      <c r="G5" s="117" t="s">
        <v>74</v>
      </c>
      <c r="H5" s="117" t="s">
        <v>75</v>
      </c>
      <c r="I5" s="117" t="s">
        <v>74</v>
      </c>
      <c r="J5" s="117" t="s">
        <v>75</v>
      </c>
    </row>
    <row r="6" spans="1:11" ht="45">
      <c r="A6" s="118">
        <v>1</v>
      </c>
      <c r="B6" s="119" t="s">
        <v>89</v>
      </c>
      <c r="C6" s="191">
        <f>COUNT('ลพบุรี 55'!F5:F8)</f>
        <v>4</v>
      </c>
      <c r="D6" s="192">
        <f>SUM('ลพบุรี 55'!F5:F8)</f>
        <v>112100000</v>
      </c>
      <c r="E6" s="191">
        <f>$C6-COUNTIF('ลพบุรี 55'!I5:I8,0)</f>
        <v>4</v>
      </c>
      <c r="F6" s="192">
        <f>SUM('ลพบุรี 55'!I5:I8)</f>
        <v>112100000</v>
      </c>
      <c r="G6" s="191">
        <f>$C6-COUNTIF('ลพบุรี 55'!J5:J8,0)</f>
        <v>0</v>
      </c>
      <c r="H6" s="192">
        <f>SUM('ลพบุรี 55'!J5:J8)</f>
        <v>0</v>
      </c>
      <c r="I6" s="191">
        <f>$C6-COUNTIF('ลพบุรี 55'!K5:K8,0)</f>
        <v>0</v>
      </c>
      <c r="J6" s="192">
        <f>SUM('ลพบุรี 55'!K5:K8)</f>
        <v>0</v>
      </c>
    </row>
    <row r="7" spans="1:11">
      <c r="A7" s="118">
        <v>2</v>
      </c>
      <c r="B7" s="119" t="s">
        <v>90</v>
      </c>
      <c r="C7" s="191">
        <f>COUNT('ลพบุรี 55'!F9:F10)</f>
        <v>2</v>
      </c>
      <c r="D7" s="192">
        <f>SUM('ลพบุรี 55'!F9:F10)</f>
        <v>4637000</v>
      </c>
      <c r="E7" s="191">
        <f>$C7-COUNTIF('ลพบุรี 55'!I9:I10,0)</f>
        <v>2</v>
      </c>
      <c r="F7" s="192">
        <f>SUM('ลพบุรี 55'!I9:I10)</f>
        <v>4637000</v>
      </c>
      <c r="G7" s="191">
        <f>$C7-COUNTIF('ลพบุรี 55'!J9:J10,0)</f>
        <v>0</v>
      </c>
      <c r="H7" s="192">
        <f>SUM('ลพบุรี 55'!J9:J10)</f>
        <v>0</v>
      </c>
      <c r="I7" s="191">
        <f>$C7-COUNTIF('ลพบุรี 55'!K9:K10,0)</f>
        <v>0</v>
      </c>
      <c r="J7" s="192">
        <f>SUM('ลพบุรี 55'!K9:K10)</f>
        <v>0</v>
      </c>
    </row>
    <row r="8" spans="1:11" ht="45">
      <c r="A8" s="118">
        <v>3</v>
      </c>
      <c r="B8" s="119" t="s">
        <v>91</v>
      </c>
      <c r="C8" s="191">
        <f>COUNT('ลพบุรี 55'!F11:F13)</f>
        <v>3</v>
      </c>
      <c r="D8" s="192">
        <f>SUM('ลพบุรี 55'!F11:F13)</f>
        <v>40500000</v>
      </c>
      <c r="E8" s="191">
        <f>$C8-COUNTIF('ลพบุรี 55'!I11:I13,0)</f>
        <v>3</v>
      </c>
      <c r="F8" s="192">
        <f>SUM('ลพบุรี 55'!I11:I13)</f>
        <v>40500000</v>
      </c>
      <c r="G8" s="191">
        <f>$C8-COUNTIF('ลพบุรี 55'!J11:J13,0)</f>
        <v>0</v>
      </c>
      <c r="H8" s="192">
        <f>SUM('ลพบุรี 55'!J11:J13)</f>
        <v>0</v>
      </c>
      <c r="I8" s="191">
        <f>$C8-COUNTIF('ลพบุรี 55'!K11:K13,0)</f>
        <v>0</v>
      </c>
      <c r="J8" s="192">
        <f>SUM('ลพบุรี 55'!K11:K13)</f>
        <v>0</v>
      </c>
    </row>
    <row r="9" spans="1:11" ht="45">
      <c r="A9" s="118">
        <v>4</v>
      </c>
      <c r="B9" s="119" t="s">
        <v>92</v>
      </c>
      <c r="C9" s="191">
        <f>COUNT('ลพบุรี 55'!F14:F25)</f>
        <v>8</v>
      </c>
      <c r="D9" s="192">
        <f>SUM('ลพบุรี 55'!F14:F25)</f>
        <v>98900000</v>
      </c>
      <c r="E9" s="191">
        <f>$C9-COUNTIF('ลพบุรี 55'!I14:I25,0)</f>
        <v>5</v>
      </c>
      <c r="F9" s="192">
        <f>SUM('ลพบุรี 55'!I14:I25)</f>
        <v>12400000</v>
      </c>
      <c r="G9" s="191">
        <f>$C9-COUNTIF('ลพบุรี 55'!J14:J25,0)</f>
        <v>0</v>
      </c>
      <c r="H9" s="192">
        <f>SUM('ลพบุรี 55'!J14:J25)</f>
        <v>0</v>
      </c>
      <c r="I9" s="191">
        <f>$C9-COUNTIF('ลพบุรี 55'!K14:K25,0)</f>
        <v>3</v>
      </c>
      <c r="J9" s="192">
        <f>SUM('ลพบุรี 55'!K14:K25)</f>
        <v>86500000</v>
      </c>
    </row>
    <row r="10" spans="1:11">
      <c r="A10" s="118">
        <v>5</v>
      </c>
      <c r="B10" s="119" t="s">
        <v>93</v>
      </c>
      <c r="C10" s="191">
        <f>COUNT('ลพบุรี 55'!F26)</f>
        <v>1</v>
      </c>
      <c r="D10" s="192">
        <f>SUM('ลพบุรี 55'!F26)</f>
        <v>950000</v>
      </c>
      <c r="E10" s="191">
        <f>$C10-COUNTIF('ลพบุรี 55'!I26,0)</f>
        <v>1</v>
      </c>
      <c r="F10" s="192">
        <f>SUM('ลพบุรี 55'!I26)</f>
        <v>950000</v>
      </c>
      <c r="G10" s="191">
        <f>$C10-COUNTIF('ลพบุรี 55'!K26,0)</f>
        <v>0</v>
      </c>
      <c r="H10" s="192">
        <f>SUM('ลพบุรี 55'!J26)</f>
        <v>0</v>
      </c>
      <c r="I10" s="191">
        <f>$C10-COUNTIF('ลพบุรี 55'!K26,0)</f>
        <v>0</v>
      </c>
      <c r="J10" s="192">
        <f>SUM('ลพบุรี 55'!K26)</f>
        <v>0</v>
      </c>
    </row>
    <row r="11" spans="1:11">
      <c r="A11" s="222" t="s">
        <v>99</v>
      </c>
      <c r="B11" s="223"/>
      <c r="C11" s="191"/>
      <c r="D11" s="192">
        <v>10000000</v>
      </c>
      <c r="E11" s="191"/>
      <c r="F11" s="192">
        <v>10000000</v>
      </c>
      <c r="G11" s="191"/>
      <c r="H11" s="192"/>
      <c r="I11" s="191"/>
      <c r="J11" s="193"/>
    </row>
    <row r="12" spans="1:11" s="114" customFormat="1" ht="23.25">
      <c r="A12" s="224" t="s">
        <v>76</v>
      </c>
      <c r="B12" s="224"/>
      <c r="C12" s="194">
        <f>SUM(C6:C11)</f>
        <v>18</v>
      </c>
      <c r="D12" s="194">
        <f t="shared" ref="D12:J12" si="0">SUM(D6:D11)</f>
        <v>267087000</v>
      </c>
      <c r="E12" s="194">
        <f t="shared" si="0"/>
        <v>15</v>
      </c>
      <c r="F12" s="194">
        <f t="shared" si="0"/>
        <v>180587000</v>
      </c>
      <c r="G12" s="194">
        <f t="shared" si="0"/>
        <v>0</v>
      </c>
      <c r="H12" s="194">
        <f t="shared" si="0"/>
        <v>0</v>
      </c>
      <c r="I12" s="194">
        <f t="shared" si="0"/>
        <v>3</v>
      </c>
      <c r="J12" s="194">
        <f t="shared" si="0"/>
        <v>86500000</v>
      </c>
      <c r="K12" s="217">
        <f>F12+H12</f>
        <v>180587000</v>
      </c>
    </row>
    <row r="13" spans="1:11">
      <c r="A13" s="120"/>
      <c r="B13" s="120"/>
      <c r="C13" s="121"/>
      <c r="D13" s="122"/>
      <c r="E13" s="123"/>
      <c r="F13" s="123"/>
      <c r="G13" s="123"/>
      <c r="H13" s="123"/>
      <c r="I13" s="123"/>
      <c r="J13" s="123"/>
    </row>
    <row r="14" spans="1:11">
      <c r="A14" s="115" t="s">
        <v>133</v>
      </c>
      <c r="B14" s="124"/>
    </row>
  </sheetData>
  <mergeCells count="8">
    <mergeCell ref="E4:F4"/>
    <mergeCell ref="G4:H4"/>
    <mergeCell ref="I4:J4"/>
    <mergeCell ref="A11:B11"/>
    <mergeCell ref="A12:B12"/>
    <mergeCell ref="A4:A5"/>
    <mergeCell ref="B4:B5"/>
    <mergeCell ref="C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7"/>
  </sheetPr>
  <dimension ref="A1:M30"/>
  <sheetViews>
    <sheetView showGridLines="0" zoomScale="80" zoomScaleNormal="80" workbookViewId="0">
      <pane xSplit="5" ySplit="4" topLeftCell="F8" activePane="bottomRight" state="frozen"/>
      <selection pane="topRight" activeCell="F1" sqref="F1"/>
      <selection pane="bottomLeft" activeCell="A5" sqref="A5"/>
      <selection pane="bottomRight" activeCell="L26" sqref="L26"/>
    </sheetView>
  </sheetViews>
  <sheetFormatPr defaultRowHeight="14.25"/>
  <cols>
    <col min="1" max="1" width="5.75" style="62" customWidth="1"/>
    <col min="2" max="2" width="5.75" style="5" hidden="1" customWidth="1"/>
    <col min="3" max="3" width="6.875" style="74" hidden="1" customWidth="1"/>
    <col min="4" max="4" width="18" style="65" customWidth="1"/>
    <col min="5" max="5" width="35.125" style="73" customWidth="1"/>
    <col min="6" max="6" width="15.25" style="73" bestFit="1" customWidth="1"/>
    <col min="7" max="8" width="12.625" style="70" hidden="1" customWidth="1"/>
    <col min="9" max="10" width="12.625" style="70" customWidth="1"/>
    <col min="11" max="11" width="11" style="62" customWidth="1"/>
    <col min="12" max="12" width="44.25" style="62" customWidth="1"/>
    <col min="13" max="13" width="11" style="5" customWidth="1"/>
    <col min="14" max="231" width="9" style="5"/>
    <col min="232" max="232" width="5.75" style="5" customWidth="1"/>
    <col min="233" max="233" width="0" style="5" hidden="1" customWidth="1"/>
    <col min="234" max="234" width="22.25" style="5" customWidth="1"/>
    <col min="235" max="235" width="33" style="5" customWidth="1"/>
    <col min="236" max="236" width="12.875" style="5" customWidth="1"/>
    <col min="237" max="238" width="7.625" style="5" customWidth="1"/>
    <col min="239" max="239" width="10.375" style="5" customWidth="1"/>
    <col min="240" max="240" width="32" style="5" customWidth="1"/>
    <col min="241" max="16384" width="9" style="5"/>
  </cols>
  <sheetData>
    <row r="1" spans="1:13">
      <c r="A1" s="77" t="s">
        <v>68</v>
      </c>
      <c r="B1" s="1"/>
      <c r="C1" s="61"/>
      <c r="D1" s="64"/>
      <c r="E1" s="72"/>
      <c r="F1" s="72"/>
      <c r="G1" s="69"/>
      <c r="H1" s="69"/>
      <c r="I1" s="69"/>
      <c r="J1" s="69"/>
      <c r="L1" s="71"/>
    </row>
    <row r="2" spans="1:13">
      <c r="A2" s="78" t="s">
        <v>69</v>
      </c>
      <c r="B2" s="58"/>
      <c r="C2" s="60"/>
      <c r="E2" s="72"/>
      <c r="F2" s="72"/>
      <c r="G2" s="69"/>
      <c r="H2" s="69"/>
      <c r="I2" s="69"/>
      <c r="J2" s="69"/>
      <c r="L2" s="71"/>
    </row>
    <row r="3" spans="1:13" s="125" customFormat="1" ht="32.25" customHeight="1">
      <c r="A3" s="235" t="s">
        <v>4</v>
      </c>
      <c r="B3" s="231" t="s">
        <v>71</v>
      </c>
      <c r="C3" s="238" t="s">
        <v>72</v>
      </c>
      <c r="D3" s="240" t="s">
        <v>77</v>
      </c>
      <c r="E3" s="227" t="s">
        <v>5</v>
      </c>
      <c r="F3" s="229" t="s">
        <v>128</v>
      </c>
      <c r="G3" s="229" t="s">
        <v>137</v>
      </c>
      <c r="H3" s="229" t="s">
        <v>142</v>
      </c>
      <c r="I3" s="229" t="s">
        <v>129</v>
      </c>
      <c r="J3" s="229" t="s">
        <v>130</v>
      </c>
      <c r="K3" s="231" t="s">
        <v>178</v>
      </c>
      <c r="L3" s="233" t="s">
        <v>131</v>
      </c>
      <c r="M3" s="227" t="s">
        <v>132</v>
      </c>
    </row>
    <row r="4" spans="1:13" s="126" customFormat="1" ht="36" customHeight="1">
      <c r="A4" s="236"/>
      <c r="B4" s="237"/>
      <c r="C4" s="239"/>
      <c r="D4" s="241"/>
      <c r="E4" s="242"/>
      <c r="F4" s="230"/>
      <c r="G4" s="230"/>
      <c r="H4" s="230"/>
      <c r="I4" s="230"/>
      <c r="J4" s="230"/>
      <c r="K4" s="232"/>
      <c r="L4" s="234"/>
      <c r="M4" s="228"/>
    </row>
    <row r="5" spans="1:13" ht="39" customHeight="1">
      <c r="A5" s="201">
        <v>1</v>
      </c>
      <c r="B5" s="202">
        <v>1</v>
      </c>
      <c r="C5" s="203">
        <v>1</v>
      </c>
      <c r="D5" s="204" t="s">
        <v>94</v>
      </c>
      <c r="E5" s="205" t="s">
        <v>136</v>
      </c>
      <c r="F5" s="206">
        <v>1000000</v>
      </c>
      <c r="G5" s="207">
        <v>58000000</v>
      </c>
      <c r="H5" s="207">
        <f>+F5-G5</f>
        <v>-57000000</v>
      </c>
      <c r="I5" s="206">
        <v>1000000</v>
      </c>
      <c r="J5" s="207">
        <v>0</v>
      </c>
      <c r="K5" s="207">
        <v>0</v>
      </c>
      <c r="L5" s="83" t="s">
        <v>173</v>
      </c>
      <c r="M5" s="201">
        <v>6</v>
      </c>
    </row>
    <row r="6" spans="1:13" ht="45">
      <c r="A6" s="79">
        <v>2</v>
      </c>
      <c r="B6" s="8"/>
      <c r="C6" s="75"/>
      <c r="D6" s="183"/>
      <c r="E6" s="195" t="s">
        <v>134</v>
      </c>
      <c r="F6" s="135">
        <v>101100000</v>
      </c>
      <c r="G6" s="135"/>
      <c r="H6" s="135">
        <f t="shared" ref="H6:H19" si="0">+F6-G6</f>
        <v>101100000</v>
      </c>
      <c r="I6" s="135">
        <v>101100000</v>
      </c>
      <c r="J6" s="135">
        <v>0</v>
      </c>
      <c r="K6" s="135">
        <v>0</v>
      </c>
      <c r="L6" s="208" t="s">
        <v>184</v>
      </c>
      <c r="M6" s="8">
        <v>1</v>
      </c>
    </row>
    <row r="7" spans="1:13" ht="45">
      <c r="A7" s="79">
        <v>3</v>
      </c>
      <c r="B7" s="8"/>
      <c r="C7" s="75"/>
      <c r="D7" s="183"/>
      <c r="E7" s="195" t="s">
        <v>179</v>
      </c>
      <c r="F7" s="135">
        <v>5000000</v>
      </c>
      <c r="G7" s="135"/>
      <c r="H7" s="135">
        <f t="shared" si="0"/>
        <v>5000000</v>
      </c>
      <c r="I7" s="135">
        <v>5000000</v>
      </c>
      <c r="J7" s="135">
        <v>0</v>
      </c>
      <c r="K7" s="135">
        <v>0</v>
      </c>
      <c r="L7" s="208" t="s">
        <v>185</v>
      </c>
      <c r="M7" s="8">
        <v>4</v>
      </c>
    </row>
    <row r="8" spans="1:13" ht="33.75">
      <c r="A8" s="79">
        <v>4</v>
      </c>
      <c r="B8" s="8"/>
      <c r="C8" s="75"/>
      <c r="D8" s="183"/>
      <c r="E8" s="195" t="s">
        <v>143</v>
      </c>
      <c r="F8" s="135">
        <v>5000000</v>
      </c>
      <c r="G8" s="135"/>
      <c r="H8" s="135">
        <f t="shared" si="0"/>
        <v>5000000</v>
      </c>
      <c r="I8" s="135">
        <v>5000000</v>
      </c>
      <c r="J8" s="135">
        <v>0</v>
      </c>
      <c r="K8" s="135">
        <v>0</v>
      </c>
      <c r="L8" s="208" t="s">
        <v>186</v>
      </c>
      <c r="M8" s="8">
        <v>12</v>
      </c>
    </row>
    <row r="9" spans="1:13" ht="101.25">
      <c r="A9" s="79">
        <v>5</v>
      </c>
      <c r="B9" s="8">
        <v>1</v>
      </c>
      <c r="C9" s="75">
        <v>5</v>
      </c>
      <c r="D9" s="183" t="s">
        <v>95</v>
      </c>
      <c r="E9" s="130" t="s">
        <v>144</v>
      </c>
      <c r="F9" s="133">
        <v>1637000</v>
      </c>
      <c r="G9" s="209">
        <v>6800000</v>
      </c>
      <c r="H9" s="209">
        <f t="shared" si="0"/>
        <v>-5163000</v>
      </c>
      <c r="I9" s="133">
        <v>1637000</v>
      </c>
      <c r="J9" s="135">
        <v>0</v>
      </c>
      <c r="K9" s="135">
        <v>0</v>
      </c>
      <c r="L9" s="208" t="s">
        <v>187</v>
      </c>
      <c r="M9" s="8">
        <v>9</v>
      </c>
    </row>
    <row r="10" spans="1:13" s="23" customFormat="1" ht="101.25">
      <c r="A10" s="79">
        <v>6</v>
      </c>
      <c r="B10" s="8">
        <v>2</v>
      </c>
      <c r="C10" s="75">
        <v>6</v>
      </c>
      <c r="D10" s="183"/>
      <c r="E10" s="130" t="s">
        <v>180</v>
      </c>
      <c r="F10" s="133">
        <v>3000000</v>
      </c>
      <c r="G10" s="137">
        <v>4000000</v>
      </c>
      <c r="H10" s="137">
        <f t="shared" si="0"/>
        <v>-1000000</v>
      </c>
      <c r="I10" s="133">
        <v>3000000</v>
      </c>
      <c r="J10" s="135">
        <v>0</v>
      </c>
      <c r="K10" s="135">
        <v>0</v>
      </c>
      <c r="L10" s="210" t="s">
        <v>188</v>
      </c>
      <c r="M10" s="211">
        <v>5</v>
      </c>
    </row>
    <row r="11" spans="1:13" ht="101.25">
      <c r="A11" s="79">
        <v>7</v>
      </c>
      <c r="B11" s="8"/>
      <c r="C11" s="75">
        <v>9</v>
      </c>
      <c r="D11" s="183" t="s">
        <v>96</v>
      </c>
      <c r="E11" s="196" t="s">
        <v>172</v>
      </c>
      <c r="F11" s="131">
        <v>3000000</v>
      </c>
      <c r="G11" s="131">
        <v>6000000</v>
      </c>
      <c r="H11" s="131">
        <f t="shared" si="0"/>
        <v>-3000000</v>
      </c>
      <c r="I11" s="131">
        <v>3000000</v>
      </c>
      <c r="J11" s="135">
        <v>0</v>
      </c>
      <c r="K11" s="135">
        <v>0</v>
      </c>
      <c r="L11" s="210" t="s">
        <v>189</v>
      </c>
      <c r="M11" s="79">
        <v>8</v>
      </c>
    </row>
    <row r="12" spans="1:13" ht="67.5">
      <c r="A12" s="79">
        <f>A11+1</f>
        <v>8</v>
      </c>
      <c r="B12" s="8"/>
      <c r="C12" s="75">
        <v>10</v>
      </c>
      <c r="D12" s="183"/>
      <c r="E12" s="196" t="s">
        <v>149</v>
      </c>
      <c r="F12" s="133">
        <v>32500000</v>
      </c>
      <c r="G12" s="131">
        <v>10000000</v>
      </c>
      <c r="H12" s="131">
        <f t="shared" si="0"/>
        <v>22500000</v>
      </c>
      <c r="I12" s="133">
        <v>32500000</v>
      </c>
      <c r="J12" s="135">
        <v>0</v>
      </c>
      <c r="K12" s="135">
        <v>0</v>
      </c>
      <c r="L12" s="210" t="s">
        <v>190</v>
      </c>
      <c r="M12" s="79">
        <v>2</v>
      </c>
    </row>
    <row r="13" spans="1:13" ht="27.75" customHeight="1">
      <c r="A13" s="79">
        <v>9</v>
      </c>
      <c r="B13" s="8"/>
      <c r="C13" s="75"/>
      <c r="D13" s="183"/>
      <c r="E13" s="197" t="s">
        <v>151</v>
      </c>
      <c r="F13" s="133">
        <v>5000000</v>
      </c>
      <c r="G13" s="131"/>
      <c r="H13" s="131"/>
      <c r="I13" s="133">
        <v>5000000</v>
      </c>
      <c r="J13" s="135">
        <v>0</v>
      </c>
      <c r="K13" s="135">
        <v>0</v>
      </c>
      <c r="L13" s="210" t="s">
        <v>174</v>
      </c>
      <c r="M13" s="79">
        <v>10</v>
      </c>
    </row>
    <row r="14" spans="1:13" ht="56.25">
      <c r="A14" s="79">
        <v>10</v>
      </c>
      <c r="B14" s="8">
        <v>4</v>
      </c>
      <c r="C14" s="75">
        <v>12</v>
      </c>
      <c r="D14" s="183" t="s">
        <v>170</v>
      </c>
      <c r="E14" s="130" t="s">
        <v>158</v>
      </c>
      <c r="F14" s="133">
        <v>4400000</v>
      </c>
      <c r="G14" s="140">
        <v>5874200</v>
      </c>
      <c r="H14" s="140">
        <f t="shared" si="0"/>
        <v>-1474200</v>
      </c>
      <c r="I14" s="133">
        <v>4400000</v>
      </c>
      <c r="J14" s="135">
        <v>0</v>
      </c>
      <c r="K14" s="135">
        <v>0</v>
      </c>
      <c r="L14" s="128" t="s">
        <v>191</v>
      </c>
      <c r="M14" s="8">
        <v>7</v>
      </c>
    </row>
    <row r="15" spans="1:13" ht="90">
      <c r="A15" s="79"/>
      <c r="B15" s="8"/>
      <c r="C15" s="75"/>
      <c r="D15" s="183"/>
      <c r="E15" s="212"/>
      <c r="F15" s="213"/>
      <c r="G15" s="214"/>
      <c r="H15" s="214"/>
      <c r="I15" s="214"/>
      <c r="J15" s="214"/>
      <c r="K15" s="68"/>
      <c r="L15" s="128" t="s">
        <v>192</v>
      </c>
      <c r="M15" s="8"/>
    </row>
    <row r="16" spans="1:13" ht="45">
      <c r="A16" s="79"/>
      <c r="B16" s="8"/>
      <c r="C16" s="75"/>
      <c r="D16" s="183"/>
      <c r="E16" s="212"/>
      <c r="F16" s="213"/>
      <c r="G16" s="214"/>
      <c r="H16" s="214"/>
      <c r="I16" s="214"/>
      <c r="J16" s="214"/>
      <c r="K16" s="68"/>
      <c r="L16" s="215" t="s">
        <v>193</v>
      </c>
      <c r="M16" s="8"/>
    </row>
    <row r="17" spans="1:13" ht="33.75">
      <c r="A17" s="79"/>
      <c r="B17" s="8"/>
      <c r="C17" s="75"/>
      <c r="D17" s="183"/>
      <c r="E17" s="212"/>
      <c r="F17" s="213"/>
      <c r="G17" s="214"/>
      <c r="H17" s="214"/>
      <c r="I17" s="214"/>
      <c r="J17" s="214"/>
      <c r="K17" s="68"/>
      <c r="L17" s="215" t="s">
        <v>194</v>
      </c>
      <c r="M17" s="8"/>
    </row>
    <row r="18" spans="1:13" ht="56.25">
      <c r="A18" s="79"/>
      <c r="B18" s="8"/>
      <c r="C18" s="75"/>
      <c r="D18" s="183"/>
      <c r="E18" s="212"/>
      <c r="F18" s="213"/>
      <c r="G18" s="214"/>
      <c r="H18" s="214"/>
      <c r="I18" s="214"/>
      <c r="J18" s="214"/>
      <c r="K18" s="68"/>
      <c r="L18" s="128" t="s">
        <v>195</v>
      </c>
      <c r="M18" s="8"/>
    </row>
    <row r="19" spans="1:13" ht="33.75" customHeight="1">
      <c r="A19" s="79">
        <f>A14+1</f>
        <v>11</v>
      </c>
      <c r="B19" s="8"/>
      <c r="C19" s="109">
        <v>13</v>
      </c>
      <c r="D19" s="183"/>
      <c r="E19" s="196" t="s">
        <v>152</v>
      </c>
      <c r="F19" s="216">
        <v>3000000</v>
      </c>
      <c r="G19" s="140">
        <v>3000000</v>
      </c>
      <c r="H19" s="140">
        <f t="shared" si="0"/>
        <v>0</v>
      </c>
      <c r="I19" s="216">
        <v>3000000</v>
      </c>
      <c r="J19" s="135">
        <v>0</v>
      </c>
      <c r="K19" s="135">
        <v>0</v>
      </c>
      <c r="L19" s="210" t="s">
        <v>174</v>
      </c>
      <c r="M19" s="79">
        <v>3</v>
      </c>
    </row>
    <row r="20" spans="1:13" ht="33" customHeight="1">
      <c r="A20" s="79">
        <v>12</v>
      </c>
      <c r="B20" s="8"/>
      <c r="C20" s="75"/>
      <c r="D20" s="183"/>
      <c r="E20" s="197" t="s">
        <v>163</v>
      </c>
      <c r="F20" s="133">
        <v>1500000</v>
      </c>
      <c r="G20" s="137"/>
      <c r="H20" s="137"/>
      <c r="I20" s="135">
        <v>0</v>
      </c>
      <c r="J20" s="135">
        <v>0</v>
      </c>
      <c r="K20" s="133">
        <v>1500000</v>
      </c>
      <c r="L20" s="128" t="s">
        <v>175</v>
      </c>
      <c r="M20" s="8">
        <v>11</v>
      </c>
    </row>
    <row r="21" spans="1:13" ht="67.5">
      <c r="A21" s="79">
        <v>13</v>
      </c>
      <c r="B21" s="8"/>
      <c r="C21" s="75"/>
      <c r="D21" s="183"/>
      <c r="E21" s="197" t="s">
        <v>164</v>
      </c>
      <c r="F21" s="133">
        <v>10000000</v>
      </c>
      <c r="G21" s="137"/>
      <c r="H21" s="137"/>
      <c r="I21" s="135">
        <v>0</v>
      </c>
      <c r="J21" s="135">
        <v>0</v>
      </c>
      <c r="K21" s="133">
        <v>10000000</v>
      </c>
      <c r="L21" s="128" t="s">
        <v>196</v>
      </c>
      <c r="M21" s="8">
        <v>14</v>
      </c>
    </row>
    <row r="22" spans="1:13" ht="33" customHeight="1">
      <c r="A22" s="79">
        <v>14</v>
      </c>
      <c r="B22" s="8"/>
      <c r="C22" s="75"/>
      <c r="D22" s="183"/>
      <c r="E22" s="197" t="s">
        <v>165</v>
      </c>
      <c r="F22" s="133">
        <v>1000000</v>
      </c>
      <c r="G22" s="137"/>
      <c r="H22" s="137"/>
      <c r="I22" s="133">
        <v>1000000</v>
      </c>
      <c r="J22" s="135">
        <v>0</v>
      </c>
      <c r="K22" s="135">
        <v>0</v>
      </c>
      <c r="L22" s="128" t="s">
        <v>176</v>
      </c>
      <c r="M22" s="8">
        <v>15</v>
      </c>
    </row>
    <row r="23" spans="1:13" ht="33" customHeight="1">
      <c r="A23" s="79">
        <v>15</v>
      </c>
      <c r="B23" s="8"/>
      <c r="C23" s="75"/>
      <c r="D23" s="183"/>
      <c r="E23" s="197" t="s">
        <v>166</v>
      </c>
      <c r="F23" s="133">
        <v>3000000</v>
      </c>
      <c r="G23" s="137"/>
      <c r="H23" s="137"/>
      <c r="I23" s="133">
        <v>3000000</v>
      </c>
      <c r="J23" s="135">
        <v>0</v>
      </c>
      <c r="K23" s="135">
        <v>0</v>
      </c>
      <c r="L23" s="210" t="s">
        <v>174</v>
      </c>
      <c r="M23" s="8">
        <v>13</v>
      </c>
    </row>
    <row r="24" spans="1:13" ht="33" customHeight="1">
      <c r="A24" s="79">
        <v>16</v>
      </c>
      <c r="B24" s="8"/>
      <c r="C24" s="75"/>
      <c r="D24" s="183"/>
      <c r="E24" s="197" t="s">
        <v>167</v>
      </c>
      <c r="F24" s="133">
        <v>1000000</v>
      </c>
      <c r="G24" s="137"/>
      <c r="H24" s="137"/>
      <c r="I24" s="133">
        <v>1000000</v>
      </c>
      <c r="J24" s="135">
        <v>0</v>
      </c>
      <c r="K24" s="135">
        <v>0</v>
      </c>
      <c r="L24" s="210" t="s">
        <v>174</v>
      </c>
      <c r="M24" s="8">
        <v>17</v>
      </c>
    </row>
    <row r="25" spans="1:13" ht="43.5" customHeight="1">
      <c r="A25" s="79">
        <v>17</v>
      </c>
      <c r="B25" s="8"/>
      <c r="C25" s="75"/>
      <c r="D25" s="183"/>
      <c r="E25" s="197" t="s">
        <v>181</v>
      </c>
      <c r="F25" s="133">
        <v>75000000</v>
      </c>
      <c r="G25" s="137"/>
      <c r="H25" s="137"/>
      <c r="I25" s="135">
        <v>0</v>
      </c>
      <c r="J25" s="135">
        <v>0</v>
      </c>
      <c r="K25" s="133">
        <v>75000000</v>
      </c>
      <c r="L25" s="128" t="s">
        <v>197</v>
      </c>
      <c r="M25" s="8">
        <v>18</v>
      </c>
    </row>
    <row r="26" spans="1:13" ht="40.5" customHeight="1">
      <c r="A26" s="184">
        <v>18</v>
      </c>
      <c r="B26" s="16">
        <v>5</v>
      </c>
      <c r="C26" s="185">
        <v>16</v>
      </c>
      <c r="D26" s="186" t="s">
        <v>97</v>
      </c>
      <c r="E26" s="200" t="s">
        <v>182</v>
      </c>
      <c r="F26" s="180">
        <v>950000</v>
      </c>
      <c r="G26" s="181"/>
      <c r="H26" s="181"/>
      <c r="I26" s="180">
        <v>950000</v>
      </c>
      <c r="J26" s="198">
        <v>0</v>
      </c>
      <c r="K26" s="198">
        <v>0</v>
      </c>
      <c r="L26" s="199" t="s">
        <v>177</v>
      </c>
      <c r="M26" s="16">
        <v>16</v>
      </c>
    </row>
    <row r="27" spans="1:13" hidden="1">
      <c r="E27" s="189" t="s">
        <v>171</v>
      </c>
      <c r="F27" s="190">
        <f>SUM(F5:F26)</f>
        <v>257087000</v>
      </c>
    </row>
    <row r="28" spans="1:13">
      <c r="E28" s="81"/>
      <c r="F28" s="81"/>
    </row>
    <row r="29" spans="1:13">
      <c r="E29" s="81"/>
      <c r="F29" s="81"/>
    </row>
    <row r="30" spans="1:13">
      <c r="E30" s="81"/>
      <c r="F30" s="81"/>
    </row>
  </sheetData>
  <mergeCells count="13">
    <mergeCell ref="F3:F4"/>
    <mergeCell ref="A3:A4"/>
    <mergeCell ref="B3:B4"/>
    <mergeCell ref="C3:C4"/>
    <mergeCell ref="D3:D4"/>
    <mergeCell ref="E3:E4"/>
    <mergeCell ref="M3:M4"/>
    <mergeCell ref="G3:G4"/>
    <mergeCell ref="H3:H4"/>
    <mergeCell ref="I3:I4"/>
    <mergeCell ref="J3:J4"/>
    <mergeCell ref="K3:K4"/>
    <mergeCell ref="L3:L4"/>
  </mergeCells>
  <printOptions horizontalCentered="1"/>
  <pageMargins left="0.19685039370078741" right="0.27559055118110237" top="0.47244094488188981" bottom="0.43307086614173229" header="0.23622047244094491" footer="0.15748031496062992"/>
  <pageSetup paperSize="9" scale="80" orientation="landscape" r:id="rId1"/>
  <headerFooter alignWithMargins="0">
    <oddFooter>&amp;C&amp;9หน้าที่&amp;Pจาก&amp;N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7"/>
  </sheetPr>
  <dimension ref="A1:M55"/>
  <sheetViews>
    <sheetView showGridLines="0" zoomScale="90" zoomScaleNormal="90" workbookViewId="0">
      <pane xSplit="5" ySplit="4" topLeftCell="F45" activePane="bottomRight" state="frozen"/>
      <selection pane="topRight" activeCell="F1" sqref="F1"/>
      <selection pane="bottomLeft" activeCell="A5" sqref="A5"/>
      <selection pane="bottomRight" activeCell="F49" sqref="F49"/>
    </sheetView>
  </sheetViews>
  <sheetFormatPr defaultRowHeight="14.25"/>
  <cols>
    <col min="1" max="1" width="5.75" style="62" customWidth="1"/>
    <col min="2" max="2" width="5.75" style="5" hidden="1" customWidth="1"/>
    <col min="3" max="3" width="6.875" style="74" hidden="1" customWidth="1"/>
    <col min="4" max="4" width="18" style="65" customWidth="1"/>
    <col min="5" max="5" width="35.125" style="73" customWidth="1"/>
    <col min="6" max="6" width="12.125" style="73" bestFit="1" customWidth="1"/>
    <col min="7" max="10" width="12.625" style="70" customWidth="1"/>
    <col min="11" max="11" width="11" style="62" customWidth="1"/>
    <col min="12" max="12" width="49" style="62" customWidth="1"/>
    <col min="13" max="13" width="11" style="5" customWidth="1"/>
    <col min="14" max="231" width="9" style="5"/>
    <col min="232" max="232" width="5.75" style="5" customWidth="1"/>
    <col min="233" max="233" width="0" style="5" hidden="1" customWidth="1"/>
    <col min="234" max="234" width="22.25" style="5" customWidth="1"/>
    <col min="235" max="235" width="33" style="5" customWidth="1"/>
    <col min="236" max="236" width="12.875" style="5" customWidth="1"/>
    <col min="237" max="238" width="7.625" style="5" customWidth="1"/>
    <col min="239" max="239" width="10.375" style="5" customWidth="1"/>
    <col min="240" max="240" width="32" style="5" customWidth="1"/>
    <col min="241" max="16384" width="9" style="5"/>
  </cols>
  <sheetData>
    <row r="1" spans="1:13">
      <c r="A1" s="77" t="s">
        <v>68</v>
      </c>
      <c r="B1" s="1"/>
      <c r="C1" s="61"/>
      <c r="D1" s="64"/>
      <c r="E1" s="72"/>
      <c r="F1" s="72"/>
      <c r="G1" s="69"/>
      <c r="H1" s="69"/>
      <c r="I1" s="69"/>
      <c r="J1" s="69"/>
      <c r="L1" s="71"/>
    </row>
    <row r="2" spans="1:13">
      <c r="A2" s="78" t="s">
        <v>69</v>
      </c>
      <c r="B2" s="58"/>
      <c r="C2" s="60"/>
      <c r="E2" s="72"/>
      <c r="F2" s="72"/>
      <c r="G2" s="69"/>
      <c r="H2" s="69"/>
      <c r="I2" s="69"/>
      <c r="J2" s="69"/>
      <c r="L2" s="71"/>
    </row>
    <row r="3" spans="1:13" s="125" customFormat="1" ht="32.25" customHeight="1">
      <c r="A3" s="235" t="s">
        <v>4</v>
      </c>
      <c r="B3" s="231" t="s">
        <v>71</v>
      </c>
      <c r="C3" s="238" t="s">
        <v>72</v>
      </c>
      <c r="D3" s="240" t="s">
        <v>77</v>
      </c>
      <c r="E3" s="227" t="s">
        <v>5</v>
      </c>
      <c r="F3" s="229" t="s">
        <v>128</v>
      </c>
      <c r="G3" s="229" t="s">
        <v>137</v>
      </c>
      <c r="H3" s="229" t="s">
        <v>142</v>
      </c>
      <c r="I3" s="229" t="s">
        <v>129</v>
      </c>
      <c r="J3" s="229" t="s">
        <v>130</v>
      </c>
      <c r="K3" s="231" t="s">
        <v>1</v>
      </c>
      <c r="L3" s="233" t="s">
        <v>131</v>
      </c>
      <c r="M3" s="227" t="s">
        <v>132</v>
      </c>
    </row>
    <row r="4" spans="1:13" s="126" customFormat="1" ht="36" customHeight="1">
      <c r="A4" s="236"/>
      <c r="B4" s="237"/>
      <c r="C4" s="239"/>
      <c r="D4" s="241"/>
      <c r="E4" s="242"/>
      <c r="F4" s="230"/>
      <c r="G4" s="230"/>
      <c r="H4" s="230"/>
      <c r="I4" s="230"/>
      <c r="J4" s="230"/>
      <c r="K4" s="232"/>
      <c r="L4" s="234"/>
      <c r="M4" s="228"/>
    </row>
    <row r="5" spans="1:13" ht="39" customHeight="1">
      <c r="A5" s="88">
        <v>1</v>
      </c>
      <c r="B5" s="89">
        <v>1</v>
      </c>
      <c r="C5" s="90">
        <v>1</v>
      </c>
      <c r="D5" s="91" t="s">
        <v>94</v>
      </c>
      <c r="E5" s="144" t="s">
        <v>136</v>
      </c>
      <c r="F5" s="156">
        <v>21025000</v>
      </c>
      <c r="G5" s="145">
        <v>58000000</v>
      </c>
      <c r="H5" s="145">
        <f>+F5-G5</f>
        <v>-36975000</v>
      </c>
      <c r="I5" s="145"/>
      <c r="J5" s="145"/>
      <c r="K5" s="146"/>
      <c r="L5" s="87" t="s">
        <v>100</v>
      </c>
      <c r="M5" s="88">
        <v>6</v>
      </c>
    </row>
    <row r="6" spans="1:13" ht="43.5" customHeight="1">
      <c r="A6" s="100"/>
      <c r="B6" s="101"/>
      <c r="C6" s="102"/>
      <c r="D6" s="103"/>
      <c r="E6" s="147"/>
      <c r="F6" s="148"/>
      <c r="G6" s="149"/>
      <c r="H6" s="149"/>
      <c r="I6" s="149"/>
      <c r="J6" s="149"/>
      <c r="K6" s="150"/>
      <c r="L6" s="151" t="s">
        <v>139</v>
      </c>
      <c r="M6" s="152"/>
    </row>
    <row r="7" spans="1:13" ht="67.5" customHeight="1">
      <c r="A7" s="100"/>
      <c r="B7" s="101"/>
      <c r="C7" s="102"/>
      <c r="D7" s="103"/>
      <c r="E7" s="147"/>
      <c r="F7" s="148"/>
      <c r="G7" s="149"/>
      <c r="H7" s="149"/>
      <c r="I7" s="149"/>
      <c r="J7" s="149"/>
      <c r="K7" s="150"/>
      <c r="L7" s="151" t="s">
        <v>138</v>
      </c>
      <c r="M7" s="152"/>
    </row>
    <row r="8" spans="1:13" ht="63.75" customHeight="1">
      <c r="A8" s="100"/>
      <c r="B8" s="101"/>
      <c r="C8" s="102"/>
      <c r="D8" s="103"/>
      <c r="E8" s="147"/>
      <c r="F8" s="148"/>
      <c r="G8" s="149"/>
      <c r="H8" s="149"/>
      <c r="I8" s="149"/>
      <c r="J8" s="149"/>
      <c r="K8" s="150"/>
      <c r="L8" s="153" t="s">
        <v>140</v>
      </c>
      <c r="M8" s="152"/>
    </row>
    <row r="9" spans="1:13" ht="35.25" customHeight="1">
      <c r="A9" s="96"/>
      <c r="B9" s="97"/>
      <c r="C9" s="98"/>
      <c r="D9" s="99"/>
      <c r="E9" s="154"/>
      <c r="F9" s="155"/>
      <c r="G9" s="132"/>
      <c r="H9" s="132"/>
      <c r="I9" s="132"/>
      <c r="J9" s="132"/>
      <c r="K9" s="127"/>
      <c r="L9" s="85" t="s">
        <v>141</v>
      </c>
      <c r="M9" s="30"/>
    </row>
    <row r="10" spans="1:13" ht="96.75" customHeight="1">
      <c r="A10" s="79">
        <f>A5+1</f>
        <v>2</v>
      </c>
      <c r="B10" s="59">
        <v>1</v>
      </c>
      <c r="C10" s="75">
        <v>3</v>
      </c>
      <c r="D10" s="66"/>
      <c r="E10" s="142" t="s">
        <v>78</v>
      </c>
      <c r="F10" s="143"/>
      <c r="G10" s="132">
        <v>12000000</v>
      </c>
      <c r="H10" s="132">
        <f t="shared" ref="H10:H44" si="0">+F10-G10</f>
        <v>-12000000</v>
      </c>
      <c r="I10" s="132"/>
      <c r="J10" s="132"/>
      <c r="K10" s="127"/>
      <c r="L10" s="84" t="s">
        <v>101</v>
      </c>
      <c r="M10" s="30"/>
    </row>
    <row r="11" spans="1:13" ht="57" customHeight="1">
      <c r="A11" s="79">
        <f>A10+1</f>
        <v>3</v>
      </c>
      <c r="B11" s="59">
        <v>1</v>
      </c>
      <c r="C11" s="75">
        <v>4</v>
      </c>
      <c r="D11" s="66"/>
      <c r="E11" s="86" t="s">
        <v>79</v>
      </c>
      <c r="F11" s="133"/>
      <c r="G11" s="131">
        <v>2500000</v>
      </c>
      <c r="H11" s="131">
        <f t="shared" si="0"/>
        <v>-2500000</v>
      </c>
      <c r="I11" s="131"/>
      <c r="J11" s="131"/>
      <c r="K11" s="63"/>
      <c r="L11" s="83" t="s">
        <v>102</v>
      </c>
      <c r="M11" s="8"/>
    </row>
    <row r="12" spans="1:13" ht="72.75" customHeight="1">
      <c r="A12" s="79">
        <v>4</v>
      </c>
      <c r="B12" s="59">
        <v>1</v>
      </c>
      <c r="C12" s="75">
        <v>2</v>
      </c>
      <c r="D12" s="66"/>
      <c r="E12" s="108" t="s">
        <v>117</v>
      </c>
      <c r="F12" s="134"/>
      <c r="G12" s="135">
        <v>2000000</v>
      </c>
      <c r="H12" s="135">
        <f t="shared" si="0"/>
        <v>-2000000</v>
      </c>
      <c r="I12" s="135"/>
      <c r="J12" s="135"/>
      <c r="K12" s="63"/>
      <c r="L12" s="112" t="s">
        <v>120</v>
      </c>
      <c r="M12" s="8"/>
    </row>
    <row r="13" spans="1:13" ht="24.75" customHeight="1">
      <c r="A13" s="79"/>
      <c r="B13" s="59"/>
      <c r="C13" s="75"/>
      <c r="D13" s="66"/>
      <c r="E13" s="129" t="s">
        <v>134</v>
      </c>
      <c r="F13" s="135">
        <v>101100000</v>
      </c>
      <c r="G13" s="135"/>
      <c r="H13" s="135">
        <f t="shared" si="0"/>
        <v>101100000</v>
      </c>
      <c r="I13" s="135"/>
      <c r="J13" s="135"/>
      <c r="K13" s="63"/>
      <c r="L13" s="112"/>
      <c r="M13" s="8">
        <v>1</v>
      </c>
    </row>
    <row r="14" spans="1:13" ht="24.75" customHeight="1">
      <c r="A14" s="79"/>
      <c r="B14" s="59"/>
      <c r="C14" s="75"/>
      <c r="D14" s="66"/>
      <c r="E14" s="129" t="s">
        <v>135</v>
      </c>
      <c r="F14" s="135">
        <v>5000000</v>
      </c>
      <c r="G14" s="135"/>
      <c r="H14" s="135">
        <f t="shared" si="0"/>
        <v>5000000</v>
      </c>
      <c r="I14" s="135"/>
      <c r="J14" s="135"/>
      <c r="K14" s="63"/>
      <c r="L14" s="112"/>
      <c r="M14" s="8">
        <v>4</v>
      </c>
    </row>
    <row r="15" spans="1:13" ht="24.75" customHeight="1">
      <c r="A15" s="79"/>
      <c r="B15" s="59"/>
      <c r="C15" s="75"/>
      <c r="D15" s="66"/>
      <c r="E15" s="129" t="s">
        <v>143</v>
      </c>
      <c r="F15" s="135">
        <v>5000000</v>
      </c>
      <c r="G15" s="135"/>
      <c r="H15" s="135">
        <f t="shared" si="0"/>
        <v>5000000</v>
      </c>
      <c r="I15" s="135"/>
      <c r="J15" s="135"/>
      <c r="K15" s="63"/>
      <c r="L15" s="112"/>
      <c r="M15" s="8">
        <v>12</v>
      </c>
    </row>
    <row r="16" spans="1:13" ht="86.25" customHeight="1">
      <c r="A16" s="79">
        <v>5</v>
      </c>
      <c r="B16" s="59">
        <v>1</v>
      </c>
      <c r="C16" s="75">
        <v>5</v>
      </c>
      <c r="D16" s="66" t="s">
        <v>95</v>
      </c>
      <c r="E16" s="157" t="s">
        <v>144</v>
      </c>
      <c r="F16" s="158">
        <v>1637000</v>
      </c>
      <c r="G16" s="159">
        <v>6800000</v>
      </c>
      <c r="H16" s="159">
        <f t="shared" si="0"/>
        <v>-5163000</v>
      </c>
      <c r="I16" s="159"/>
      <c r="J16" s="159"/>
      <c r="K16" s="160"/>
      <c r="L16" s="161" t="s">
        <v>121</v>
      </c>
      <c r="M16" s="162">
        <v>9</v>
      </c>
    </row>
    <row r="17" spans="1:13" s="23" customFormat="1" ht="34.5" customHeight="1">
      <c r="A17" s="92">
        <v>6</v>
      </c>
      <c r="B17" s="93">
        <v>2</v>
      </c>
      <c r="C17" s="94">
        <v>6</v>
      </c>
      <c r="D17" s="95"/>
      <c r="E17" s="157" t="s">
        <v>80</v>
      </c>
      <c r="F17" s="158">
        <v>3000000</v>
      </c>
      <c r="G17" s="163">
        <v>4000000</v>
      </c>
      <c r="H17" s="163">
        <f t="shared" si="0"/>
        <v>-1000000</v>
      </c>
      <c r="I17" s="163"/>
      <c r="J17" s="170"/>
      <c r="K17" s="160"/>
      <c r="L17" s="164" t="s">
        <v>103</v>
      </c>
      <c r="M17" s="165">
        <v>5</v>
      </c>
    </row>
    <row r="18" spans="1:13" s="23" customFormat="1" ht="38.25" customHeight="1">
      <c r="A18" s="100"/>
      <c r="B18" s="101"/>
      <c r="C18" s="102"/>
      <c r="D18" s="103"/>
      <c r="E18" s="147"/>
      <c r="F18" s="148"/>
      <c r="G18" s="166"/>
      <c r="H18" s="166"/>
      <c r="I18" s="166"/>
      <c r="J18" s="166"/>
      <c r="K18" s="150"/>
      <c r="L18" s="151" t="s">
        <v>145</v>
      </c>
      <c r="M18" s="167"/>
    </row>
    <row r="19" spans="1:13" s="23" customFormat="1" ht="28.5" customHeight="1">
      <c r="A19" s="100"/>
      <c r="B19" s="101"/>
      <c r="C19" s="102"/>
      <c r="D19" s="103"/>
      <c r="E19" s="147"/>
      <c r="F19" s="148"/>
      <c r="G19" s="166"/>
      <c r="H19" s="166"/>
      <c r="I19" s="166"/>
      <c r="J19" s="166"/>
      <c r="K19" s="150"/>
      <c r="L19" s="168" t="s">
        <v>146</v>
      </c>
      <c r="M19" s="167"/>
    </row>
    <row r="20" spans="1:13" s="23" customFormat="1" ht="30.75" customHeight="1">
      <c r="A20" s="100"/>
      <c r="B20" s="101"/>
      <c r="C20" s="102"/>
      <c r="D20" s="103"/>
      <c r="E20" s="147"/>
      <c r="F20" s="148"/>
      <c r="G20" s="166"/>
      <c r="H20" s="166"/>
      <c r="I20" s="166"/>
      <c r="J20" s="166"/>
      <c r="K20" s="150"/>
      <c r="L20" s="168" t="s">
        <v>147</v>
      </c>
      <c r="M20" s="167"/>
    </row>
    <row r="21" spans="1:13" s="23" customFormat="1" ht="36" customHeight="1">
      <c r="A21" s="96"/>
      <c r="B21" s="97"/>
      <c r="C21" s="98"/>
      <c r="D21" s="99"/>
      <c r="E21" s="154"/>
      <c r="F21" s="155"/>
      <c r="G21" s="169"/>
      <c r="H21" s="169"/>
      <c r="I21" s="169"/>
      <c r="J21" s="169"/>
      <c r="K21" s="127"/>
      <c r="L21" s="84" t="s">
        <v>148</v>
      </c>
      <c r="M21" s="24"/>
    </row>
    <row r="22" spans="1:13" ht="60" customHeight="1">
      <c r="A22" s="79">
        <f>A17+1</f>
        <v>7</v>
      </c>
      <c r="B22" s="59">
        <v>2</v>
      </c>
      <c r="C22" s="75">
        <v>7</v>
      </c>
      <c r="D22" s="66"/>
      <c r="E22" s="80" t="s">
        <v>81</v>
      </c>
      <c r="F22" s="136"/>
      <c r="G22" s="137">
        <v>3000000</v>
      </c>
      <c r="H22" s="137">
        <f t="shared" si="0"/>
        <v>-3000000</v>
      </c>
      <c r="I22" s="137"/>
      <c r="J22" s="137"/>
      <c r="K22" s="63"/>
      <c r="L22" s="84" t="s">
        <v>104</v>
      </c>
      <c r="M22" s="8"/>
    </row>
    <row r="23" spans="1:13" ht="93" customHeight="1">
      <c r="A23" s="79">
        <f>A22+1</f>
        <v>8</v>
      </c>
      <c r="B23" s="59">
        <v>3</v>
      </c>
      <c r="C23" s="75">
        <v>8</v>
      </c>
      <c r="D23" s="66" t="s">
        <v>96</v>
      </c>
      <c r="E23" s="86" t="s">
        <v>82</v>
      </c>
      <c r="F23" s="133"/>
      <c r="G23" s="131">
        <v>6000000</v>
      </c>
      <c r="H23" s="131">
        <f t="shared" si="0"/>
        <v>-6000000</v>
      </c>
      <c r="I23" s="131"/>
      <c r="J23" s="131"/>
      <c r="K23" s="68"/>
      <c r="L23" s="84" t="s">
        <v>105</v>
      </c>
      <c r="M23" s="8"/>
    </row>
    <row r="24" spans="1:13" ht="76.5" customHeight="1">
      <c r="A24" s="79">
        <f>A23+1</f>
        <v>9</v>
      </c>
      <c r="B24" s="76"/>
      <c r="C24" s="75">
        <v>9</v>
      </c>
      <c r="D24" s="66"/>
      <c r="E24" s="130" t="s">
        <v>150</v>
      </c>
      <c r="F24" s="131">
        <v>3000000</v>
      </c>
      <c r="G24" s="131">
        <v>3000000</v>
      </c>
      <c r="H24" s="131">
        <f t="shared" si="0"/>
        <v>0</v>
      </c>
      <c r="I24" s="131"/>
      <c r="J24" s="131"/>
      <c r="K24" s="68"/>
      <c r="L24" s="84" t="s">
        <v>116</v>
      </c>
      <c r="M24" s="79">
        <v>8</v>
      </c>
    </row>
    <row r="25" spans="1:13" ht="88.5" customHeight="1">
      <c r="A25" s="79">
        <f>A24+1</f>
        <v>10</v>
      </c>
      <c r="B25" s="76"/>
      <c r="C25" s="75">
        <v>10</v>
      </c>
      <c r="D25" s="66"/>
      <c r="E25" s="130" t="s">
        <v>149</v>
      </c>
      <c r="F25" s="133">
        <v>32500000</v>
      </c>
      <c r="G25" s="131">
        <v>10000000</v>
      </c>
      <c r="H25" s="131">
        <f t="shared" si="0"/>
        <v>22500000</v>
      </c>
      <c r="I25" s="131"/>
      <c r="J25" s="131"/>
      <c r="K25" s="68"/>
      <c r="L25" s="84" t="s">
        <v>107</v>
      </c>
      <c r="M25" s="79">
        <v>2</v>
      </c>
    </row>
    <row r="26" spans="1:13" ht="27.75" customHeight="1">
      <c r="A26" s="79"/>
      <c r="B26" s="76"/>
      <c r="C26" s="75"/>
      <c r="D26" s="66"/>
      <c r="E26" s="171" t="s">
        <v>151</v>
      </c>
      <c r="F26" s="133">
        <v>5000000</v>
      </c>
      <c r="G26" s="131"/>
      <c r="H26" s="131"/>
      <c r="I26" s="131"/>
      <c r="J26" s="131"/>
      <c r="K26" s="68"/>
      <c r="L26" s="84"/>
      <c r="M26" s="79">
        <v>10</v>
      </c>
    </row>
    <row r="27" spans="1:13" ht="42.75" customHeight="1">
      <c r="A27" s="79">
        <f>A25+1</f>
        <v>11</v>
      </c>
      <c r="B27" s="76">
        <v>4</v>
      </c>
      <c r="C27" s="75">
        <v>11</v>
      </c>
      <c r="D27" s="66" t="s">
        <v>88</v>
      </c>
      <c r="E27" s="80" t="s">
        <v>83</v>
      </c>
      <c r="F27" s="136"/>
      <c r="G27" s="140">
        <v>24000000</v>
      </c>
      <c r="H27" s="140">
        <f t="shared" si="0"/>
        <v>-24000000</v>
      </c>
      <c r="I27" s="140"/>
      <c r="J27" s="140"/>
      <c r="K27" s="68"/>
      <c r="L27" s="85" t="s">
        <v>115</v>
      </c>
      <c r="M27" s="8"/>
    </row>
    <row r="28" spans="1:13" ht="40.5" customHeight="1">
      <c r="A28" s="92"/>
      <c r="B28" s="104"/>
      <c r="C28" s="94"/>
      <c r="D28" s="105"/>
      <c r="E28" s="111" t="s">
        <v>98</v>
      </c>
      <c r="F28" s="138"/>
      <c r="G28" s="139">
        <v>12000000</v>
      </c>
      <c r="H28" s="139">
        <f t="shared" si="0"/>
        <v>-12000000</v>
      </c>
      <c r="I28" s="139"/>
      <c r="J28" s="139"/>
      <c r="K28" s="68"/>
      <c r="L28" s="84" t="s">
        <v>108</v>
      </c>
      <c r="M28" s="8"/>
    </row>
    <row r="29" spans="1:13" ht="40.5" customHeight="1">
      <c r="A29" s="96"/>
      <c r="B29" s="106"/>
      <c r="C29" s="98"/>
      <c r="D29" s="107"/>
      <c r="E29" s="111" t="s">
        <v>106</v>
      </c>
      <c r="F29" s="138"/>
      <c r="G29" s="139">
        <v>12000000</v>
      </c>
      <c r="H29" s="139">
        <f t="shared" si="0"/>
        <v>-12000000</v>
      </c>
      <c r="I29" s="139"/>
      <c r="J29" s="139"/>
      <c r="K29" s="68"/>
      <c r="L29" s="85" t="s">
        <v>114</v>
      </c>
      <c r="M29" s="8"/>
    </row>
    <row r="30" spans="1:13" ht="34.5" customHeight="1">
      <c r="A30" s="92">
        <f>A27+1</f>
        <v>12</v>
      </c>
      <c r="B30" s="93">
        <v>4</v>
      </c>
      <c r="C30" s="94">
        <v>12</v>
      </c>
      <c r="D30" s="95"/>
      <c r="E30" s="157" t="s">
        <v>158</v>
      </c>
      <c r="F30" s="158">
        <v>4400000</v>
      </c>
      <c r="G30" s="172">
        <v>5874200</v>
      </c>
      <c r="H30" s="172">
        <f t="shared" si="0"/>
        <v>-1474200</v>
      </c>
      <c r="I30" s="172"/>
      <c r="J30" s="172"/>
      <c r="K30" s="173"/>
      <c r="L30" s="174" t="s">
        <v>109</v>
      </c>
      <c r="M30" s="162">
        <v>7</v>
      </c>
    </row>
    <row r="31" spans="1:13" ht="54.75" customHeight="1">
      <c r="A31" s="100"/>
      <c r="B31" s="101"/>
      <c r="C31" s="102"/>
      <c r="D31" s="103"/>
      <c r="E31" s="147"/>
      <c r="F31" s="148"/>
      <c r="G31" s="166"/>
      <c r="H31" s="166"/>
      <c r="I31" s="166"/>
      <c r="J31" s="166"/>
      <c r="K31" s="177"/>
      <c r="L31" s="153" t="s">
        <v>159</v>
      </c>
      <c r="M31" s="152"/>
    </row>
    <row r="32" spans="1:13" ht="35.25" customHeight="1">
      <c r="A32" s="100"/>
      <c r="B32" s="101"/>
      <c r="C32" s="102"/>
      <c r="D32" s="103"/>
      <c r="E32" s="147"/>
      <c r="F32" s="148"/>
      <c r="G32" s="166"/>
      <c r="H32" s="166"/>
      <c r="I32" s="166"/>
      <c r="J32" s="166"/>
      <c r="K32" s="177"/>
      <c r="L32" s="178" t="s">
        <v>160</v>
      </c>
      <c r="M32" s="152"/>
    </row>
    <row r="33" spans="1:13" ht="27" customHeight="1">
      <c r="A33" s="100"/>
      <c r="B33" s="101"/>
      <c r="C33" s="102"/>
      <c r="D33" s="103"/>
      <c r="E33" s="147"/>
      <c r="F33" s="148"/>
      <c r="G33" s="166"/>
      <c r="H33" s="166"/>
      <c r="I33" s="166"/>
      <c r="J33" s="166"/>
      <c r="K33" s="177"/>
      <c r="L33" s="178" t="s">
        <v>161</v>
      </c>
      <c r="M33" s="152"/>
    </row>
    <row r="34" spans="1:13" ht="28.5" customHeight="1">
      <c r="A34" s="96"/>
      <c r="B34" s="97"/>
      <c r="C34" s="98"/>
      <c r="D34" s="99"/>
      <c r="E34" s="154"/>
      <c r="F34" s="155"/>
      <c r="G34" s="169"/>
      <c r="H34" s="169"/>
      <c r="I34" s="169"/>
      <c r="J34" s="169"/>
      <c r="K34" s="179"/>
      <c r="L34" s="85" t="s">
        <v>162</v>
      </c>
      <c r="M34" s="30"/>
    </row>
    <row r="35" spans="1:13" ht="33.75" customHeight="1">
      <c r="A35" s="92">
        <f>A30+1</f>
        <v>13</v>
      </c>
      <c r="B35" s="93"/>
      <c r="C35" s="110">
        <v>13</v>
      </c>
      <c r="D35" s="95"/>
      <c r="E35" s="157" t="s">
        <v>152</v>
      </c>
      <c r="F35" s="172">
        <v>3000000</v>
      </c>
      <c r="G35" s="172">
        <v>3000000</v>
      </c>
      <c r="H35" s="172">
        <f t="shared" si="0"/>
        <v>0</v>
      </c>
      <c r="I35" s="172"/>
      <c r="J35" s="172"/>
      <c r="K35" s="173"/>
      <c r="L35" s="174" t="s">
        <v>110</v>
      </c>
      <c r="M35" s="92">
        <v>3</v>
      </c>
    </row>
    <row r="36" spans="1:13" ht="31.5" customHeight="1">
      <c r="A36" s="100"/>
      <c r="B36" s="101"/>
      <c r="C36" s="102"/>
      <c r="D36" s="103"/>
      <c r="E36" s="147"/>
      <c r="F36" s="148"/>
      <c r="G36" s="166"/>
      <c r="H36" s="166"/>
      <c r="I36" s="166"/>
      <c r="J36" s="166"/>
      <c r="K36" s="175"/>
      <c r="L36" s="153" t="s">
        <v>153</v>
      </c>
      <c r="M36" s="152"/>
    </row>
    <row r="37" spans="1:13" ht="33.75" customHeight="1">
      <c r="A37" s="100"/>
      <c r="B37" s="101"/>
      <c r="C37" s="102"/>
      <c r="D37" s="103"/>
      <c r="E37" s="147"/>
      <c r="F37" s="148"/>
      <c r="G37" s="166"/>
      <c r="H37" s="166"/>
      <c r="I37" s="166"/>
      <c r="J37" s="166"/>
      <c r="K37" s="175"/>
      <c r="L37" s="153" t="s">
        <v>154</v>
      </c>
      <c r="M37" s="152"/>
    </row>
    <row r="38" spans="1:13" ht="21" customHeight="1">
      <c r="A38" s="100"/>
      <c r="B38" s="101"/>
      <c r="C38" s="102"/>
      <c r="D38" s="103"/>
      <c r="E38" s="147"/>
      <c r="F38" s="148"/>
      <c r="G38" s="166"/>
      <c r="H38" s="166"/>
      <c r="I38" s="166"/>
      <c r="J38" s="166"/>
      <c r="K38" s="175"/>
      <c r="L38" s="153" t="s">
        <v>155</v>
      </c>
      <c r="M38" s="152"/>
    </row>
    <row r="39" spans="1:13" ht="26.25" customHeight="1">
      <c r="A39" s="100"/>
      <c r="B39" s="101"/>
      <c r="C39" s="102"/>
      <c r="D39" s="103"/>
      <c r="E39" s="147"/>
      <c r="F39" s="148"/>
      <c r="G39" s="166"/>
      <c r="H39" s="166"/>
      <c r="I39" s="166"/>
      <c r="J39" s="166"/>
      <c r="K39" s="175"/>
      <c r="L39" s="153" t="s">
        <v>156</v>
      </c>
      <c r="M39" s="152"/>
    </row>
    <row r="40" spans="1:13" ht="40.5" customHeight="1">
      <c r="A40" s="96"/>
      <c r="B40" s="97"/>
      <c r="C40" s="98"/>
      <c r="D40" s="99"/>
      <c r="E40" s="154"/>
      <c r="F40" s="155"/>
      <c r="G40" s="169"/>
      <c r="H40" s="169"/>
      <c r="I40" s="169"/>
      <c r="J40" s="169"/>
      <c r="K40" s="176"/>
      <c r="L40" s="85" t="s">
        <v>157</v>
      </c>
      <c r="M40" s="30"/>
    </row>
    <row r="41" spans="1:13" ht="61.5" customHeight="1">
      <c r="A41" s="79">
        <f>A35+1</f>
        <v>14</v>
      </c>
      <c r="B41" s="59"/>
      <c r="C41" s="109" t="s">
        <v>118</v>
      </c>
      <c r="D41" s="66"/>
      <c r="E41" s="80" t="s">
        <v>84</v>
      </c>
      <c r="F41" s="136"/>
      <c r="G41" s="137">
        <v>1000000</v>
      </c>
      <c r="H41" s="141">
        <f t="shared" si="0"/>
        <v>-1000000</v>
      </c>
      <c r="I41" s="141"/>
      <c r="J41" s="141"/>
      <c r="K41" s="82"/>
      <c r="L41" s="113" t="s">
        <v>122</v>
      </c>
      <c r="M41" s="8"/>
    </row>
    <row r="42" spans="1:13" ht="42" customHeight="1">
      <c r="A42" s="79">
        <f>A41+1</f>
        <v>15</v>
      </c>
      <c r="B42" s="59"/>
      <c r="C42" s="109" t="s">
        <v>119</v>
      </c>
      <c r="D42" s="66"/>
      <c r="E42" s="80" t="s">
        <v>85</v>
      </c>
      <c r="F42" s="136"/>
      <c r="G42" s="137">
        <v>800000</v>
      </c>
      <c r="H42" s="141">
        <f t="shared" si="0"/>
        <v>-800000</v>
      </c>
      <c r="I42" s="141"/>
      <c r="J42" s="141"/>
      <c r="K42" s="82" t="s">
        <v>70</v>
      </c>
      <c r="L42" s="85" t="s">
        <v>111</v>
      </c>
      <c r="M42" s="8"/>
    </row>
    <row r="43" spans="1:13" ht="54" customHeight="1">
      <c r="A43" s="79">
        <f>A42+1</f>
        <v>16</v>
      </c>
      <c r="B43" s="59"/>
      <c r="C43" s="75">
        <v>14</v>
      </c>
      <c r="D43" s="66"/>
      <c r="E43" s="80" t="s">
        <v>86</v>
      </c>
      <c r="F43" s="136"/>
      <c r="G43" s="137">
        <v>200000</v>
      </c>
      <c r="H43" s="137">
        <f t="shared" si="0"/>
        <v>-200000</v>
      </c>
      <c r="I43" s="137"/>
      <c r="J43" s="137"/>
      <c r="K43" s="67"/>
      <c r="L43" s="85" t="s">
        <v>112</v>
      </c>
      <c r="M43" s="8"/>
    </row>
    <row r="44" spans="1:13" ht="33" customHeight="1">
      <c r="A44" s="79">
        <f>A43+1</f>
        <v>17</v>
      </c>
      <c r="B44" s="59">
        <v>4</v>
      </c>
      <c r="C44" s="75">
        <v>15</v>
      </c>
      <c r="D44" s="66"/>
      <c r="E44" s="80" t="s">
        <v>87</v>
      </c>
      <c r="F44" s="136"/>
      <c r="G44" s="137">
        <v>1500000</v>
      </c>
      <c r="H44" s="137">
        <f t="shared" si="0"/>
        <v>-1500000</v>
      </c>
      <c r="I44" s="137"/>
      <c r="J44" s="137"/>
      <c r="K44" s="68"/>
      <c r="L44" s="85" t="s">
        <v>113</v>
      </c>
      <c r="M44" s="8"/>
    </row>
    <row r="45" spans="1:13" ht="33" customHeight="1">
      <c r="A45" s="79"/>
      <c r="B45" s="8"/>
      <c r="C45" s="75"/>
      <c r="D45" s="183"/>
      <c r="E45" s="171" t="s">
        <v>163</v>
      </c>
      <c r="F45" s="136">
        <v>1500000</v>
      </c>
      <c r="G45" s="137"/>
      <c r="H45" s="137"/>
      <c r="I45" s="137"/>
      <c r="J45" s="137"/>
      <c r="K45" s="68"/>
      <c r="L45" s="128"/>
      <c r="M45" s="8">
        <v>11</v>
      </c>
    </row>
    <row r="46" spans="1:13" ht="33" customHeight="1">
      <c r="A46" s="79"/>
      <c r="B46" s="8"/>
      <c r="C46" s="75"/>
      <c r="D46" s="183"/>
      <c r="E46" s="171" t="s">
        <v>164</v>
      </c>
      <c r="F46" s="136">
        <v>10000000</v>
      </c>
      <c r="G46" s="137"/>
      <c r="H46" s="137"/>
      <c r="I46" s="137"/>
      <c r="J46" s="137"/>
      <c r="K46" s="68"/>
      <c r="L46" s="128"/>
      <c r="M46" s="8">
        <v>14</v>
      </c>
    </row>
    <row r="47" spans="1:13" ht="33" customHeight="1">
      <c r="A47" s="79"/>
      <c r="B47" s="8"/>
      <c r="C47" s="75"/>
      <c r="D47" s="183"/>
      <c r="E47" s="171" t="s">
        <v>165</v>
      </c>
      <c r="F47" s="136">
        <v>1000000</v>
      </c>
      <c r="G47" s="137"/>
      <c r="H47" s="137"/>
      <c r="I47" s="137"/>
      <c r="J47" s="137"/>
      <c r="K47" s="68"/>
      <c r="L47" s="128"/>
      <c r="M47" s="8">
        <v>15</v>
      </c>
    </row>
    <row r="48" spans="1:13" ht="33" customHeight="1">
      <c r="A48" s="79"/>
      <c r="B48" s="8"/>
      <c r="C48" s="75"/>
      <c r="D48" s="183"/>
      <c r="E48" s="171" t="s">
        <v>166</v>
      </c>
      <c r="F48" s="136">
        <v>3000000</v>
      </c>
      <c r="G48" s="137"/>
      <c r="H48" s="137"/>
      <c r="I48" s="137"/>
      <c r="J48" s="137"/>
      <c r="K48" s="68"/>
      <c r="L48" s="128"/>
      <c r="M48" s="8">
        <v>13</v>
      </c>
    </row>
    <row r="49" spans="1:13" ht="33" customHeight="1">
      <c r="A49" s="79"/>
      <c r="B49" s="8"/>
      <c r="C49" s="75"/>
      <c r="D49" s="183"/>
      <c r="E49" s="171" t="s">
        <v>167</v>
      </c>
      <c r="F49" s="136">
        <v>1000000</v>
      </c>
      <c r="G49" s="137"/>
      <c r="H49" s="137"/>
      <c r="I49" s="137"/>
      <c r="J49" s="137"/>
      <c r="K49" s="68"/>
      <c r="L49" s="128"/>
      <c r="M49" s="8">
        <v>17</v>
      </c>
    </row>
    <row r="50" spans="1:13" ht="33" customHeight="1">
      <c r="A50" s="79"/>
      <c r="B50" s="8"/>
      <c r="C50" s="75"/>
      <c r="D50" s="183"/>
      <c r="E50" s="171" t="s">
        <v>168</v>
      </c>
      <c r="F50" s="136">
        <v>75000000</v>
      </c>
      <c r="G50" s="137"/>
      <c r="H50" s="137"/>
      <c r="I50" s="137"/>
      <c r="J50" s="137"/>
      <c r="K50" s="68"/>
      <c r="L50" s="128"/>
      <c r="M50" s="8">
        <v>18</v>
      </c>
    </row>
    <row r="51" spans="1:13" ht="40.5" customHeight="1">
      <c r="A51" s="184">
        <f>A44+1</f>
        <v>18</v>
      </c>
      <c r="B51" s="16">
        <v>5</v>
      </c>
      <c r="C51" s="185">
        <v>16</v>
      </c>
      <c r="D51" s="186" t="s">
        <v>97</v>
      </c>
      <c r="E51" s="182" t="s">
        <v>169</v>
      </c>
      <c r="F51" s="180">
        <v>950000</v>
      </c>
      <c r="G51" s="181"/>
      <c r="H51" s="181"/>
      <c r="I51" s="181"/>
      <c r="J51" s="181"/>
      <c r="K51" s="187"/>
      <c r="L51" s="188"/>
      <c r="M51" s="16">
        <v>16</v>
      </c>
    </row>
    <row r="52" spans="1:13">
      <c r="E52" s="81"/>
      <c r="F52" s="81"/>
    </row>
    <row r="53" spans="1:13">
      <c r="E53" s="81"/>
      <c r="F53" s="81"/>
    </row>
    <row r="54" spans="1:13">
      <c r="E54" s="81"/>
      <c r="F54" s="81"/>
    </row>
    <row r="55" spans="1:13">
      <c r="E55" s="81"/>
      <c r="F55" s="81"/>
    </row>
  </sheetData>
  <mergeCells count="13">
    <mergeCell ref="M3:M4"/>
    <mergeCell ref="L3:L4"/>
    <mergeCell ref="A3:A4"/>
    <mergeCell ref="D3:D4"/>
    <mergeCell ref="E3:E4"/>
    <mergeCell ref="G3:G4"/>
    <mergeCell ref="K3:K4"/>
    <mergeCell ref="B3:B4"/>
    <mergeCell ref="C3:C4"/>
    <mergeCell ref="I3:I4"/>
    <mergeCell ref="J3:J4"/>
    <mergeCell ref="F3:F4"/>
    <mergeCell ref="H3:H4"/>
  </mergeCells>
  <phoneticPr fontId="0" type="noConversion"/>
  <printOptions horizontalCentered="1"/>
  <pageMargins left="0.19685039370078741" right="0.27559055118110237" top="0.47244094488188981" bottom="0.43307086614173229" header="0.23622047244094491" footer="0.15748031496062992"/>
  <pageSetup paperSize="9" scale="83" orientation="landscape" r:id="rId1"/>
  <headerFooter alignWithMargins="0">
    <oddFooter>&amp;C&amp;9หน้าที่&amp;Pจาก&amp;N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7"/>
  </sheetPr>
  <dimension ref="A1:G34"/>
  <sheetViews>
    <sheetView workbookViewId="0">
      <pane xSplit="3" ySplit="6" topLeftCell="AJ7" activePane="bottomRight" state="frozen"/>
      <selection pane="topRight" activeCell="F1" sqref="F1"/>
      <selection pane="bottomLeft" activeCell="A8" sqref="A8"/>
      <selection pane="bottomRight" activeCell="B27" sqref="B27"/>
    </sheetView>
  </sheetViews>
  <sheetFormatPr defaultRowHeight="21" customHeight="1"/>
  <cols>
    <col min="1" max="1" width="5.75" style="5" customWidth="1"/>
    <col min="2" max="2" width="49.875" style="21" customWidth="1"/>
    <col min="3" max="3" width="12.875" style="22" customWidth="1"/>
    <col min="4" max="5" width="7.625" style="5" customWidth="1"/>
    <col min="6" max="6" width="10.375" style="5" customWidth="1"/>
    <col min="7" max="7" width="37" style="5" customWidth="1"/>
    <col min="8" max="238" width="9" style="5"/>
    <col min="239" max="239" width="5.75" style="5" customWidth="1"/>
    <col min="240" max="240" width="0" style="5" hidden="1" customWidth="1"/>
    <col min="241" max="241" width="22.25" style="5" customWidth="1"/>
    <col min="242" max="242" width="33" style="5" customWidth="1"/>
    <col min="243" max="243" width="12.875" style="5" customWidth="1"/>
    <col min="244" max="245" width="7.625" style="5" customWidth="1"/>
    <col min="246" max="246" width="10.375" style="5" customWidth="1"/>
    <col min="247" max="247" width="32" style="5" customWidth="1"/>
    <col min="248" max="16384" width="9" style="5"/>
  </cols>
  <sheetData>
    <row r="1" spans="1:7" ht="21" customHeight="1">
      <c r="A1" s="49" t="s">
        <v>62</v>
      </c>
    </row>
    <row r="2" spans="1:7" ht="21" customHeight="1">
      <c r="A2" s="49" t="s">
        <v>63</v>
      </c>
    </row>
    <row r="3" spans="1:7" ht="21" customHeight="1">
      <c r="A3" s="1" t="s">
        <v>8</v>
      </c>
      <c r="B3" s="3"/>
      <c r="C3" s="4"/>
      <c r="G3" s="2"/>
    </row>
    <row r="4" spans="1:7" ht="21" customHeight="1">
      <c r="A4" s="1" t="s">
        <v>9</v>
      </c>
      <c r="B4" s="3"/>
      <c r="C4" s="4"/>
      <c r="G4" s="2"/>
    </row>
    <row r="5" spans="1:7" ht="21" customHeight="1">
      <c r="A5" s="1"/>
      <c r="B5" s="3"/>
      <c r="C5" s="4"/>
      <c r="G5" s="2"/>
    </row>
    <row r="6" spans="1:7" ht="21" customHeight="1">
      <c r="B6" s="3"/>
      <c r="C6" s="4"/>
      <c r="G6" s="2"/>
    </row>
    <row r="7" spans="1:7" s="6" customFormat="1" ht="28.5" customHeight="1">
      <c r="A7" s="245" t="s">
        <v>4</v>
      </c>
      <c r="B7" s="243" t="s">
        <v>12</v>
      </c>
      <c r="C7" s="243" t="s">
        <v>7</v>
      </c>
      <c r="D7" s="247" t="s">
        <v>0</v>
      </c>
      <c r="E7" s="248"/>
      <c r="F7" s="247" t="s">
        <v>1</v>
      </c>
      <c r="G7" s="243" t="s">
        <v>6</v>
      </c>
    </row>
    <row r="8" spans="1:7" s="1" customFormat="1" ht="21" customHeight="1">
      <c r="A8" s="246"/>
      <c r="B8" s="244"/>
      <c r="C8" s="244"/>
      <c r="D8" s="7" t="s">
        <v>2</v>
      </c>
      <c r="E8" s="7" t="s">
        <v>3</v>
      </c>
      <c r="F8" s="248"/>
      <c r="G8" s="244"/>
    </row>
    <row r="9" spans="1:7" s="1" customFormat="1" ht="21" customHeight="1">
      <c r="A9" s="40"/>
      <c r="B9" s="39" t="s">
        <v>10</v>
      </c>
      <c r="C9" s="41"/>
      <c r="D9" s="42"/>
      <c r="E9" s="42"/>
      <c r="F9" s="43"/>
      <c r="G9" s="41"/>
    </row>
    <row r="10" spans="1:7" ht="21" customHeight="1">
      <c r="A10" s="8">
        <v>1</v>
      </c>
      <c r="B10" s="9" t="s">
        <v>11</v>
      </c>
      <c r="C10" s="10"/>
      <c r="D10" s="11"/>
      <c r="E10" s="11"/>
      <c r="F10" s="11"/>
      <c r="G10" s="27"/>
    </row>
    <row r="11" spans="1:7" ht="21" customHeight="1">
      <c r="A11" s="8">
        <f>A10+1</f>
        <v>2</v>
      </c>
      <c r="B11" s="9"/>
      <c r="C11" s="10"/>
      <c r="D11" s="11"/>
      <c r="E11" s="11"/>
      <c r="F11" s="11"/>
      <c r="G11" s="27"/>
    </row>
    <row r="12" spans="1:7" ht="21" customHeight="1">
      <c r="A12" s="8">
        <f>A11+1</f>
        <v>3</v>
      </c>
      <c r="B12" s="9"/>
      <c r="C12" s="10"/>
      <c r="D12" s="11"/>
      <c r="E12" s="11"/>
      <c r="F12" s="11"/>
      <c r="G12" s="27"/>
    </row>
    <row r="13" spans="1:7" ht="21" customHeight="1">
      <c r="A13" s="8">
        <f>A12+1</f>
        <v>4</v>
      </c>
      <c r="B13" s="9"/>
      <c r="C13" s="10"/>
      <c r="D13" s="11"/>
      <c r="E13" s="11"/>
      <c r="F13" s="11"/>
      <c r="G13" s="27"/>
    </row>
    <row r="14" spans="1:7" ht="21" customHeight="1">
      <c r="A14" s="16">
        <f>A13+1</f>
        <v>5</v>
      </c>
      <c r="B14" s="17"/>
      <c r="C14" s="19"/>
      <c r="D14" s="20"/>
      <c r="E14" s="20"/>
      <c r="F14" s="20"/>
      <c r="G14" s="28"/>
    </row>
    <row r="15" spans="1:7" s="23" customFormat="1" ht="21" customHeight="1">
      <c r="A15" s="24"/>
      <c r="B15" s="39" t="s">
        <v>13</v>
      </c>
      <c r="C15" s="25"/>
      <c r="D15" s="26"/>
      <c r="E15" s="26"/>
      <c r="F15" s="26"/>
      <c r="G15" s="29"/>
    </row>
    <row r="16" spans="1:7" ht="21" customHeight="1">
      <c r="A16" s="8">
        <f>A14+1</f>
        <v>6</v>
      </c>
      <c r="B16" s="9" t="s">
        <v>11</v>
      </c>
      <c r="C16" s="15"/>
      <c r="D16" s="11"/>
      <c r="E16" s="11"/>
      <c r="F16" s="11"/>
      <c r="G16" s="27"/>
    </row>
    <row r="17" spans="1:7" ht="21" customHeight="1">
      <c r="A17" s="8">
        <f t="shared" ref="A17:A34" si="0">A16+1</f>
        <v>7</v>
      </c>
      <c r="B17" s="14"/>
      <c r="C17" s="15"/>
      <c r="D17" s="11"/>
      <c r="E17" s="11"/>
      <c r="F17" s="11"/>
      <c r="G17" s="27"/>
    </row>
    <row r="18" spans="1:7" ht="21" customHeight="1">
      <c r="A18" s="8">
        <f t="shared" si="0"/>
        <v>8</v>
      </c>
      <c r="B18" s="14"/>
      <c r="C18" s="15"/>
      <c r="D18" s="11"/>
      <c r="E18" s="11"/>
      <c r="F18" s="11"/>
      <c r="G18" s="27"/>
    </row>
    <row r="19" spans="1:7" ht="21" customHeight="1">
      <c r="A19" s="16">
        <f t="shared" si="0"/>
        <v>9</v>
      </c>
      <c r="B19" s="36"/>
      <c r="C19" s="37"/>
      <c r="D19" s="20"/>
      <c r="E19" s="20"/>
      <c r="F19" s="20"/>
      <c r="G19" s="28"/>
    </row>
    <row r="20" spans="1:7" ht="21" customHeight="1">
      <c r="A20" s="30"/>
      <c r="B20" s="39" t="s">
        <v>14</v>
      </c>
      <c r="C20" s="38"/>
      <c r="D20" s="32"/>
      <c r="E20" s="32"/>
      <c r="F20" s="32"/>
      <c r="G20" s="35"/>
    </row>
    <row r="21" spans="1:7" ht="21" customHeight="1">
      <c r="A21" s="8">
        <f>A19+1</f>
        <v>10</v>
      </c>
      <c r="B21" s="9" t="s">
        <v>11</v>
      </c>
      <c r="C21" s="15"/>
      <c r="D21" s="11"/>
      <c r="E21" s="11"/>
      <c r="F21" s="11"/>
      <c r="G21" s="27"/>
    </row>
    <row r="22" spans="1:7" ht="21" customHeight="1">
      <c r="A22" s="8">
        <f t="shared" si="0"/>
        <v>11</v>
      </c>
      <c r="B22" s="14"/>
      <c r="C22" s="15"/>
      <c r="D22" s="11"/>
      <c r="E22" s="11"/>
      <c r="F22" s="11"/>
      <c r="G22" s="27"/>
    </row>
    <row r="23" spans="1:7" ht="21" customHeight="1">
      <c r="A23" s="8">
        <f t="shared" si="0"/>
        <v>12</v>
      </c>
      <c r="B23" s="14"/>
      <c r="C23" s="15"/>
      <c r="D23" s="11"/>
      <c r="E23" s="11"/>
      <c r="F23" s="11"/>
      <c r="G23" s="27"/>
    </row>
    <row r="24" spans="1:7" ht="21" customHeight="1">
      <c r="A24" s="16">
        <f t="shared" si="0"/>
        <v>13</v>
      </c>
      <c r="B24" s="36"/>
      <c r="C24" s="37"/>
      <c r="D24" s="20"/>
      <c r="E24" s="20"/>
      <c r="F24" s="20"/>
      <c r="G24" s="28"/>
    </row>
    <row r="25" spans="1:7" ht="21" customHeight="1">
      <c r="A25" s="30"/>
      <c r="B25" s="39" t="s">
        <v>15</v>
      </c>
      <c r="C25" s="31"/>
      <c r="D25" s="32"/>
      <c r="E25" s="32"/>
      <c r="F25" s="32"/>
      <c r="G25" s="35"/>
    </row>
    <row r="26" spans="1:7" ht="21" customHeight="1">
      <c r="A26" s="8">
        <f>A24+1</f>
        <v>14</v>
      </c>
      <c r="B26" s="9" t="s">
        <v>11</v>
      </c>
      <c r="C26" s="10"/>
      <c r="D26" s="11"/>
      <c r="E26" s="11"/>
      <c r="F26" s="11"/>
      <c r="G26" s="27"/>
    </row>
    <row r="27" spans="1:7" ht="21" customHeight="1">
      <c r="A27" s="8">
        <f t="shared" si="0"/>
        <v>15</v>
      </c>
      <c r="B27" s="12"/>
      <c r="C27" s="10"/>
      <c r="D27" s="11"/>
      <c r="E27" s="11"/>
      <c r="F27" s="11"/>
      <c r="G27" s="27"/>
    </row>
    <row r="28" spans="1:7" ht="21" customHeight="1">
      <c r="A28" s="8">
        <f t="shared" si="0"/>
        <v>16</v>
      </c>
      <c r="B28" s="13"/>
      <c r="C28" s="10"/>
      <c r="D28" s="11"/>
      <c r="E28" s="11"/>
      <c r="F28" s="11"/>
      <c r="G28" s="27"/>
    </row>
    <row r="29" spans="1:7" ht="21" customHeight="1">
      <c r="A29" s="16">
        <f t="shared" si="0"/>
        <v>17</v>
      </c>
      <c r="B29" s="18"/>
      <c r="C29" s="19"/>
      <c r="D29" s="20"/>
      <c r="E29" s="20"/>
      <c r="F29" s="20"/>
      <c r="G29" s="28"/>
    </row>
    <row r="30" spans="1:7" ht="21" customHeight="1">
      <c r="A30" s="30"/>
      <c r="B30" s="39" t="s">
        <v>16</v>
      </c>
      <c r="C30" s="31"/>
      <c r="D30" s="32"/>
      <c r="E30" s="32"/>
      <c r="F30" s="33"/>
      <c r="G30" s="34"/>
    </row>
    <row r="31" spans="1:7" ht="21" customHeight="1">
      <c r="A31" s="8">
        <f>A29+1</f>
        <v>18</v>
      </c>
      <c r="B31" s="9" t="s">
        <v>11</v>
      </c>
      <c r="C31" s="10"/>
      <c r="D31" s="11"/>
      <c r="E31" s="11"/>
      <c r="F31" s="11"/>
      <c r="G31" s="27"/>
    </row>
    <row r="32" spans="1:7" ht="21" customHeight="1">
      <c r="A32" s="8">
        <f t="shared" si="0"/>
        <v>19</v>
      </c>
      <c r="B32" s="12"/>
      <c r="C32" s="10"/>
      <c r="D32" s="11"/>
      <c r="E32" s="11"/>
      <c r="F32" s="11"/>
      <c r="G32" s="27"/>
    </row>
    <row r="33" spans="1:7" ht="21" customHeight="1">
      <c r="A33" s="8">
        <f t="shared" si="0"/>
        <v>20</v>
      </c>
      <c r="B33" s="12"/>
      <c r="C33" s="10"/>
      <c r="D33" s="11"/>
      <c r="E33" s="11"/>
      <c r="F33" s="11"/>
      <c r="G33" s="27"/>
    </row>
    <row r="34" spans="1:7" ht="21" customHeight="1">
      <c r="A34" s="16">
        <f t="shared" si="0"/>
        <v>21</v>
      </c>
      <c r="B34" s="18"/>
      <c r="C34" s="19"/>
      <c r="D34" s="20"/>
      <c r="E34" s="20"/>
      <c r="F34" s="20"/>
      <c r="G34" s="28"/>
    </row>
  </sheetData>
  <mergeCells count="6">
    <mergeCell ref="G7:G8"/>
    <mergeCell ref="A7:A8"/>
    <mergeCell ref="B7:B8"/>
    <mergeCell ref="C7:C8"/>
    <mergeCell ref="D7:E7"/>
    <mergeCell ref="F7:F8"/>
  </mergeCells>
  <phoneticPr fontId="0" type="noConversion"/>
  <printOptions horizontalCentered="1"/>
  <pageMargins left="0.35433070866141736" right="0.35433070866141736" top="0.51181102362204722" bottom="0.43307086614173229" header="0.31496062992125984" footer="0.15748031496062992"/>
  <pageSetup paperSize="9" scale="99" orientation="landscape" r:id="rId1"/>
  <headerFooter alignWithMargins="0">
    <oddFooter>&amp;C&amp;9หน้าที่&amp;Pจาก&amp;N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7"/>
  </sheetPr>
  <dimension ref="A1:AB31"/>
  <sheetViews>
    <sheetView workbookViewId="0">
      <pane xSplit="3" ySplit="4" topLeftCell="D5" activePane="bottomRight" state="frozen"/>
      <selection pane="topRight" activeCell="F1" sqref="F1"/>
      <selection pane="bottomLeft" activeCell="A8" sqref="A8"/>
      <selection pane="bottomRight" activeCell="R6" sqref="R6"/>
    </sheetView>
  </sheetViews>
  <sheetFormatPr defaultRowHeight="21" customHeight="1"/>
  <cols>
    <col min="1" max="1" width="3.25" style="5" customWidth="1"/>
    <col min="2" max="2" width="17.875" style="21" customWidth="1"/>
    <col min="3" max="3" width="7" style="22" customWidth="1"/>
    <col min="4" max="4" width="5.625" style="22" bestFit="1" customWidth="1"/>
    <col min="5" max="5" width="5.625" style="22" customWidth="1"/>
    <col min="6" max="7" width="5.375" style="22" bestFit="1" customWidth="1"/>
    <col min="8" max="8" width="6.625" style="22" bestFit="1" customWidth="1"/>
    <col min="9" max="9" width="5.25" style="22" bestFit="1" customWidth="1"/>
    <col min="10" max="10" width="5.375" style="22" bestFit="1" customWidth="1"/>
    <col min="11" max="11" width="7.125" style="22" bestFit="1" customWidth="1"/>
    <col min="12" max="12" width="5.125" style="22" bestFit="1" customWidth="1"/>
    <col min="13" max="13" width="6.125" style="22" bestFit="1" customWidth="1"/>
    <col min="14" max="14" width="4.875" style="22" bestFit="1" customWidth="1"/>
    <col min="15" max="15" width="5" style="22" bestFit="1" customWidth="1"/>
    <col min="16" max="16" width="6.75" style="22" bestFit="1" customWidth="1"/>
    <col min="17" max="17" width="7" style="22" bestFit="1" customWidth="1"/>
    <col min="18" max="18" width="5.375" style="22" bestFit="1" customWidth="1"/>
    <col min="19" max="19" width="6.875" style="22" bestFit="1" customWidth="1"/>
    <col min="20" max="20" width="5.125" style="22" bestFit="1" customWidth="1"/>
    <col min="21" max="21" width="6.375" style="22" bestFit="1" customWidth="1"/>
    <col min="22" max="22" width="5.375" style="22" bestFit="1" customWidth="1"/>
    <col min="23" max="23" width="6.75" style="22" bestFit="1" customWidth="1"/>
    <col min="24" max="24" width="5.125" style="22" bestFit="1" customWidth="1"/>
    <col min="25" max="25" width="6.875" style="22" customWidth="1"/>
    <col min="26" max="26" width="6.75" style="22" bestFit="1" customWidth="1"/>
    <col min="27" max="27" width="6.375" style="22" customWidth="1"/>
    <col min="28" max="28" width="9.375" style="5" hidden="1" customWidth="1"/>
    <col min="29" max="16384" width="9" style="5"/>
  </cols>
  <sheetData>
    <row r="1" spans="1:28" ht="21" customHeight="1">
      <c r="A1" s="1" t="s">
        <v>64</v>
      </c>
    </row>
    <row r="2" spans="1:28" ht="21" customHeight="1">
      <c r="A2" s="1" t="s">
        <v>8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2"/>
    </row>
    <row r="3" spans="1:28" ht="21" customHeight="1">
      <c r="A3" s="1" t="s">
        <v>9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2"/>
    </row>
    <row r="4" spans="1:28" ht="21" customHeight="1">
      <c r="A4" s="1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2"/>
    </row>
    <row r="5" spans="1:28" s="6" customFormat="1" ht="21" customHeight="1">
      <c r="A5" s="249" t="s">
        <v>4</v>
      </c>
      <c r="B5" s="243" t="s">
        <v>12</v>
      </c>
      <c r="C5" s="243" t="s">
        <v>7</v>
      </c>
      <c r="D5" s="252" t="s">
        <v>17</v>
      </c>
      <c r="E5" s="253"/>
      <c r="F5" s="253"/>
      <c r="G5" s="253"/>
      <c r="H5" s="254"/>
      <c r="I5" s="255" t="s">
        <v>21</v>
      </c>
      <c r="J5" s="256"/>
      <c r="K5" s="256"/>
      <c r="L5" s="257"/>
      <c r="M5" s="258" t="s">
        <v>25</v>
      </c>
      <c r="N5" s="259"/>
      <c r="O5" s="259"/>
      <c r="P5" s="259"/>
      <c r="Q5" s="260"/>
      <c r="R5" s="261" t="s">
        <v>31</v>
      </c>
      <c r="S5" s="262"/>
      <c r="T5" s="263"/>
      <c r="U5" s="264" t="s">
        <v>35</v>
      </c>
      <c r="V5" s="265"/>
      <c r="W5" s="265"/>
      <c r="X5" s="265"/>
      <c r="Y5" s="265"/>
      <c r="Z5" s="265"/>
      <c r="AA5" s="266"/>
      <c r="AB5" s="243" t="s">
        <v>6</v>
      </c>
    </row>
    <row r="6" spans="1:28" s="1" customFormat="1" ht="102.75" customHeight="1">
      <c r="A6" s="250"/>
      <c r="B6" s="251"/>
      <c r="C6" s="251"/>
      <c r="D6" s="44" t="s">
        <v>56</v>
      </c>
      <c r="E6" s="44" t="s">
        <v>67</v>
      </c>
      <c r="F6" s="44" t="s">
        <v>50</v>
      </c>
      <c r="G6" s="44" t="s">
        <v>20</v>
      </c>
      <c r="H6" s="44" t="s">
        <v>61</v>
      </c>
      <c r="I6" s="45" t="s">
        <v>57</v>
      </c>
      <c r="J6" s="45" t="s">
        <v>23</v>
      </c>
      <c r="K6" s="45" t="s">
        <v>44</v>
      </c>
      <c r="L6" s="45" t="s">
        <v>24</v>
      </c>
      <c r="M6" s="46" t="s">
        <v>45</v>
      </c>
      <c r="N6" s="46" t="s">
        <v>27</v>
      </c>
      <c r="O6" s="46" t="s">
        <v>58</v>
      </c>
      <c r="P6" s="46" t="s">
        <v>59</v>
      </c>
      <c r="Q6" s="46" t="s">
        <v>46</v>
      </c>
      <c r="R6" s="47" t="s">
        <v>60</v>
      </c>
      <c r="S6" s="47" t="s">
        <v>47</v>
      </c>
      <c r="T6" s="47" t="s">
        <v>34</v>
      </c>
      <c r="U6" s="48" t="s">
        <v>36</v>
      </c>
      <c r="V6" s="48" t="s">
        <v>48</v>
      </c>
      <c r="W6" s="48" t="s">
        <v>38</v>
      </c>
      <c r="X6" s="48" t="s">
        <v>39</v>
      </c>
      <c r="Y6" s="48" t="s">
        <v>49</v>
      </c>
      <c r="Z6" s="48" t="s">
        <v>41</v>
      </c>
      <c r="AA6" s="48" t="s">
        <v>42</v>
      </c>
      <c r="AB6" s="251"/>
    </row>
    <row r="7" spans="1:28" s="1" customFormat="1" ht="27" customHeight="1">
      <c r="A7" s="40"/>
      <c r="B7" s="39" t="s">
        <v>51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</row>
    <row r="8" spans="1:28" ht="21" customHeight="1">
      <c r="A8" s="8">
        <v>1</v>
      </c>
      <c r="B8" s="9" t="s">
        <v>11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27"/>
    </row>
    <row r="9" spans="1:28" ht="21" customHeight="1">
      <c r="A9" s="8">
        <f>A8+1</f>
        <v>2</v>
      </c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27"/>
    </row>
    <row r="10" spans="1:28" ht="21" customHeight="1">
      <c r="A10" s="8">
        <f>A9+1</f>
        <v>3</v>
      </c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27"/>
    </row>
    <row r="11" spans="1:28" ht="21" customHeight="1">
      <c r="A11" s="16">
        <v>4</v>
      </c>
      <c r="B11" s="17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28"/>
    </row>
    <row r="12" spans="1:28" s="23" customFormat="1" ht="25.5" customHeight="1">
      <c r="A12" s="24"/>
      <c r="B12" s="39" t="s">
        <v>52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9"/>
    </row>
    <row r="13" spans="1:28" ht="21" customHeight="1">
      <c r="A13" s="8">
        <f>A11+1</f>
        <v>5</v>
      </c>
      <c r="B13" s="9" t="s">
        <v>11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7"/>
    </row>
    <row r="14" spans="1:28" ht="21" customHeight="1">
      <c r="A14" s="8">
        <f t="shared" ref="A14:A31" si="0">A13+1</f>
        <v>6</v>
      </c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7"/>
    </row>
    <row r="15" spans="1:28" ht="21" customHeight="1">
      <c r="A15" s="8">
        <f t="shared" si="0"/>
        <v>7</v>
      </c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7"/>
    </row>
    <row r="16" spans="1:28" ht="21" customHeight="1">
      <c r="A16" s="16">
        <f t="shared" si="0"/>
        <v>8</v>
      </c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28"/>
    </row>
    <row r="17" spans="1:28" ht="24.75" customHeight="1">
      <c r="A17" s="30"/>
      <c r="B17" s="39" t="s">
        <v>53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5"/>
    </row>
    <row r="18" spans="1:28" ht="21" customHeight="1">
      <c r="A18" s="8">
        <f>A16+1</f>
        <v>9</v>
      </c>
      <c r="B18" s="9" t="s">
        <v>11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7"/>
    </row>
    <row r="19" spans="1:28" ht="21" customHeight="1">
      <c r="A19" s="8">
        <f t="shared" si="0"/>
        <v>10</v>
      </c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7"/>
    </row>
    <row r="20" spans="1:28" ht="21" customHeight="1">
      <c r="A20" s="8">
        <f t="shared" si="0"/>
        <v>11</v>
      </c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27"/>
    </row>
    <row r="21" spans="1:28" ht="21" customHeight="1">
      <c r="A21" s="16">
        <f t="shared" si="0"/>
        <v>12</v>
      </c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28"/>
    </row>
    <row r="22" spans="1:28" ht="24.75" customHeight="1">
      <c r="A22" s="30"/>
      <c r="B22" s="39" t="s">
        <v>54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5"/>
    </row>
    <row r="23" spans="1:28" ht="21" customHeight="1">
      <c r="A23" s="8">
        <f>A21+1</f>
        <v>13</v>
      </c>
      <c r="B23" s="9" t="s">
        <v>11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27"/>
    </row>
    <row r="24" spans="1:28" ht="21" customHeight="1">
      <c r="A24" s="8">
        <f t="shared" si="0"/>
        <v>14</v>
      </c>
      <c r="B24" s="12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27"/>
    </row>
    <row r="25" spans="1:28" ht="21" customHeight="1">
      <c r="A25" s="8">
        <f t="shared" si="0"/>
        <v>15</v>
      </c>
      <c r="B25" s="13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27"/>
    </row>
    <row r="26" spans="1:28" ht="21" customHeight="1">
      <c r="A26" s="16">
        <f t="shared" si="0"/>
        <v>16</v>
      </c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28"/>
    </row>
    <row r="27" spans="1:28" ht="25.5" customHeight="1">
      <c r="A27" s="30"/>
      <c r="B27" s="39" t="s">
        <v>55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4"/>
    </row>
    <row r="28" spans="1:28" ht="21" customHeight="1">
      <c r="A28" s="8">
        <f>A26+1</f>
        <v>17</v>
      </c>
      <c r="B28" s="9" t="s">
        <v>11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27"/>
    </row>
    <row r="29" spans="1:28" ht="21" customHeight="1">
      <c r="A29" s="8">
        <f t="shared" si="0"/>
        <v>18</v>
      </c>
      <c r="B29" s="12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27"/>
    </row>
    <row r="30" spans="1:28" ht="21" customHeight="1">
      <c r="A30" s="8">
        <f t="shared" si="0"/>
        <v>19</v>
      </c>
      <c r="B30" s="12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27"/>
    </row>
    <row r="31" spans="1:28" ht="21" customHeight="1">
      <c r="A31" s="16">
        <f t="shared" si="0"/>
        <v>20</v>
      </c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28"/>
    </row>
  </sheetData>
  <mergeCells count="9">
    <mergeCell ref="A5:A6"/>
    <mergeCell ref="B5:B6"/>
    <mergeCell ref="C5:C6"/>
    <mergeCell ref="AB5:AB6"/>
    <mergeCell ref="D5:H5"/>
    <mergeCell ref="I5:L5"/>
    <mergeCell ref="M5:Q5"/>
    <mergeCell ref="R5:T5"/>
    <mergeCell ref="U5:AA5"/>
  </mergeCells>
  <phoneticPr fontId="0" type="noConversion"/>
  <printOptions horizontalCentered="1"/>
  <pageMargins left="0.23622047244094491" right="0.15748031496062992" top="0.25" bottom="0.32" header="0.18" footer="0.19685039370078741"/>
  <pageSetup paperSize="9" scale="73" orientation="landscape" r:id="rId1"/>
  <headerFooter alignWithMargins="0">
    <oddFooter>&amp;C&amp;9หน้าที่&amp;Pจาก&amp;N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B26"/>
  <sheetViews>
    <sheetView workbookViewId="0">
      <selection activeCell="B4" sqref="B4"/>
    </sheetView>
  </sheetViews>
  <sheetFormatPr defaultRowHeight="19.5" customHeight="1"/>
  <cols>
    <col min="1" max="1" width="28.25" style="52" customWidth="1"/>
    <col min="2" max="2" width="53.75" style="51" customWidth="1"/>
    <col min="3" max="16384" width="9" style="52"/>
  </cols>
  <sheetData>
    <row r="1" spans="1:2" ht="19.5" customHeight="1">
      <c r="A1" s="50" t="s">
        <v>65</v>
      </c>
    </row>
    <row r="3" spans="1:2" ht="19.5" customHeight="1">
      <c r="A3" s="268" t="s">
        <v>17</v>
      </c>
      <c r="B3" s="53" t="s">
        <v>18</v>
      </c>
    </row>
    <row r="4" spans="1:2" ht="28.5">
      <c r="A4" s="268"/>
      <c r="B4" s="53" t="s">
        <v>66</v>
      </c>
    </row>
    <row r="5" spans="1:2" ht="19.5" customHeight="1">
      <c r="A5" s="268"/>
      <c r="B5" s="53" t="s">
        <v>19</v>
      </c>
    </row>
    <row r="6" spans="1:2" ht="19.5" customHeight="1">
      <c r="A6" s="268"/>
      <c r="B6" s="53" t="s">
        <v>20</v>
      </c>
    </row>
    <row r="7" spans="1:2" ht="19.5" customHeight="1">
      <c r="A7" s="268"/>
      <c r="B7" s="53" t="s">
        <v>43</v>
      </c>
    </row>
    <row r="8" spans="1:2" ht="19.5" customHeight="1">
      <c r="A8" s="269" t="s">
        <v>21</v>
      </c>
      <c r="B8" s="54" t="s">
        <v>22</v>
      </c>
    </row>
    <row r="9" spans="1:2" ht="19.5" customHeight="1">
      <c r="A9" s="269"/>
      <c r="B9" s="54" t="s">
        <v>23</v>
      </c>
    </row>
    <row r="10" spans="1:2" ht="19.5" customHeight="1">
      <c r="A10" s="269"/>
      <c r="B10" s="54" t="s">
        <v>44</v>
      </c>
    </row>
    <row r="11" spans="1:2" ht="19.5" customHeight="1">
      <c r="A11" s="269"/>
      <c r="B11" s="54" t="s">
        <v>24</v>
      </c>
    </row>
    <row r="12" spans="1:2" ht="19.5" customHeight="1">
      <c r="A12" s="270" t="s">
        <v>25</v>
      </c>
      <c r="B12" s="55" t="s">
        <v>26</v>
      </c>
    </row>
    <row r="13" spans="1:2" ht="19.5" customHeight="1">
      <c r="A13" s="270"/>
      <c r="B13" s="55" t="s">
        <v>27</v>
      </c>
    </row>
    <row r="14" spans="1:2" ht="19.5" customHeight="1">
      <c r="A14" s="270"/>
      <c r="B14" s="55" t="s">
        <v>28</v>
      </c>
    </row>
    <row r="15" spans="1:2" ht="19.5" customHeight="1">
      <c r="A15" s="270"/>
      <c r="B15" s="55" t="s">
        <v>29</v>
      </c>
    </row>
    <row r="16" spans="1:2" ht="19.5" customHeight="1">
      <c r="A16" s="270"/>
      <c r="B16" s="55" t="s">
        <v>30</v>
      </c>
    </row>
    <row r="17" spans="1:2" ht="19.5" customHeight="1">
      <c r="A17" s="271" t="s">
        <v>31</v>
      </c>
      <c r="B17" s="56" t="s">
        <v>32</v>
      </c>
    </row>
    <row r="18" spans="1:2" ht="19.5" customHeight="1">
      <c r="A18" s="271"/>
      <c r="B18" s="56" t="s">
        <v>33</v>
      </c>
    </row>
    <row r="19" spans="1:2" ht="19.5" customHeight="1">
      <c r="A19" s="271"/>
      <c r="B19" s="56" t="s">
        <v>34</v>
      </c>
    </row>
    <row r="20" spans="1:2" ht="19.5" customHeight="1">
      <c r="A20" s="267" t="s">
        <v>35</v>
      </c>
      <c r="B20" s="57" t="s">
        <v>36</v>
      </c>
    </row>
    <row r="21" spans="1:2" ht="19.5" customHeight="1">
      <c r="A21" s="267"/>
      <c r="B21" s="57" t="s">
        <v>37</v>
      </c>
    </row>
    <row r="22" spans="1:2" ht="19.5" customHeight="1">
      <c r="A22" s="267"/>
      <c r="B22" s="57" t="s">
        <v>38</v>
      </c>
    </row>
    <row r="23" spans="1:2" ht="19.5" customHeight="1">
      <c r="A23" s="267"/>
      <c r="B23" s="57" t="s">
        <v>39</v>
      </c>
    </row>
    <row r="24" spans="1:2" ht="19.5" customHeight="1">
      <c r="A24" s="267"/>
      <c r="B24" s="57" t="s">
        <v>40</v>
      </c>
    </row>
    <row r="25" spans="1:2" ht="19.5" customHeight="1">
      <c r="A25" s="267"/>
      <c r="B25" s="57" t="s">
        <v>41</v>
      </c>
    </row>
    <row r="26" spans="1:2" ht="19.5" customHeight="1">
      <c r="A26" s="267"/>
      <c r="B26" s="57" t="s">
        <v>42</v>
      </c>
    </row>
  </sheetData>
  <mergeCells count="5">
    <mergeCell ref="A20:A26"/>
    <mergeCell ref="A3:A7"/>
    <mergeCell ref="A8:A11"/>
    <mergeCell ref="A12:A16"/>
    <mergeCell ref="A17:A19"/>
  </mergeCells>
  <phoneticPr fontId="0" type="noConversion"/>
  <pageMargins left="0.45" right="0.34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Sum-lopburi</vt:lpstr>
      <vt:lpstr>ลพบุรี 55</vt:lpstr>
      <vt:lpstr>ลพบุรี 55 (เดิม)</vt:lpstr>
      <vt:lpstr>แบบพิจารณาโครงการจ.54</vt:lpstr>
      <vt:lpstr>แนวทางการกลั่นกรอง54</vt:lpstr>
      <vt:lpstr>คู่มือกลั่นกรอง</vt:lpstr>
      <vt:lpstr>'Sum-lopburi'!Print_Area</vt:lpstr>
      <vt:lpstr>'ลพบุรี 55'!Print_Area</vt:lpstr>
      <vt:lpstr>'ลพบุรี 55 (เดิม)'!Print_Area</vt:lpstr>
      <vt:lpstr>แนวทางการกลั่นกรอง54!Print_Titles</vt:lpstr>
      <vt:lpstr>แบบพิจารณาโครงการจ.54!Print_Titles</vt:lpstr>
      <vt:lpstr>'ลพบุรี 55'!Print_Titles</vt:lpstr>
      <vt:lpstr>'ลพบุรี 55 (เดิม)'!Print_Titles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nawarod</dc:creator>
  <cp:lastModifiedBy>Jcberry526</cp:lastModifiedBy>
  <cp:lastPrinted>2011-09-14T14:00:38Z</cp:lastPrinted>
  <dcterms:created xsi:type="dcterms:W3CDTF">2009-12-08T03:29:20Z</dcterms:created>
  <dcterms:modified xsi:type="dcterms:W3CDTF">2011-09-14T14:17:17Z</dcterms:modified>
</cp:coreProperties>
</file>