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480" windowHeight="11640"/>
  </bookViews>
  <sheets>
    <sheet name="สรุป  กำแพงเพชร" sheetId="6" r:id="rId1"/>
    <sheet name="กำแพงเพชร" sheetId="12" r:id="rId2"/>
  </sheets>
  <definedNames>
    <definedName name="_xlnm._FilterDatabase" localSheetId="1" hidden="1">กำแพงเพชร!#REF!</definedName>
    <definedName name="_xlnm.Print_Area" localSheetId="1">กำแพงเพชร!$A$1:$I$22</definedName>
    <definedName name="_xlnm.Print_Area" localSheetId="0">'สรุป  กำแพงเพชร'!$A$1:$J$15</definedName>
    <definedName name="_xlnm.Print_Titles" localSheetId="1">กำแพงเพชร!$1:$5</definedName>
  </definedNames>
  <calcPr calcId="125725" calcMode="manual"/>
</workbook>
</file>

<file path=xl/calcChain.xml><?xml version="1.0" encoding="utf-8"?>
<calcChain xmlns="http://schemas.openxmlformats.org/spreadsheetml/2006/main">
  <c r="A7" i="12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I9" i="6" l="1"/>
  <c r="I7"/>
  <c r="H11"/>
  <c r="G11"/>
  <c r="G8"/>
  <c r="G9"/>
  <c r="H8"/>
  <c r="H9"/>
  <c r="H7"/>
  <c r="C10"/>
  <c r="I8" i="12"/>
  <c r="I9" s="1"/>
  <c r="I10" s="1"/>
  <c r="I11" s="1"/>
  <c r="I12" s="1"/>
  <c r="I13" s="1"/>
  <c r="I14" s="1"/>
  <c r="I15" s="1"/>
  <c r="I16" s="1"/>
  <c r="I18" s="1"/>
  <c r="I19" s="1"/>
  <c r="I20" s="1"/>
  <c r="I7"/>
  <c r="J9" i="6" s="1"/>
  <c r="J8"/>
  <c r="I8"/>
  <c r="G7"/>
  <c r="F10"/>
  <c r="F9"/>
  <c r="E9"/>
  <c r="F8"/>
  <c r="E8"/>
  <c r="F7"/>
  <c r="E7"/>
  <c r="E11" s="1"/>
  <c r="E22" i="12"/>
  <c r="D22"/>
  <c r="J7" i="6" l="1"/>
  <c r="F11"/>
  <c r="C9"/>
  <c r="C8"/>
  <c r="I11" l="1"/>
  <c r="J11"/>
  <c r="D8"/>
  <c r="D9"/>
  <c r="D7"/>
  <c r="C7"/>
  <c r="C11" s="1"/>
  <c r="D11" l="1"/>
</calcChain>
</file>

<file path=xl/sharedStrings.xml><?xml version="1.0" encoding="utf-8"?>
<sst xmlns="http://schemas.openxmlformats.org/spreadsheetml/2006/main" count="88" uniqueCount="59">
  <si>
    <t>ภาคเหนือ</t>
  </si>
  <si>
    <t>ยุทธศาสตร์</t>
  </si>
  <si>
    <t>ชื่อโครงการ</t>
  </si>
  <si>
    <t>ข้อสังเกต/เหตุผล</t>
  </si>
  <si>
    <t>N</t>
  </si>
  <si>
    <t>Y</t>
  </si>
  <si>
    <t>Y2</t>
  </si>
  <si>
    <t>จังหวัดกำแพงเพชร</t>
  </si>
  <si>
    <t>ที่</t>
  </si>
  <si>
    <t>P</t>
  </si>
  <si>
    <t>โครงการที่เสนอใช้งบประมาณจังหวัด</t>
  </si>
  <si>
    <t>จำนวน</t>
  </si>
  <si>
    <t>บาท</t>
  </si>
  <si>
    <t>รวมทั้งหมด</t>
  </si>
  <si>
    <t xml:space="preserve">หมายเหตุ : </t>
  </si>
  <si>
    <t>ห้ามลบ row นี้นะคะ เดี๋ยวจะซ่อนเอาเวลา print</t>
  </si>
  <si>
    <t>ส่งเสริมและพัฒนาการผลิต การแปรรูป และการตลาดสินค้าเกษตรปลอดภัย</t>
  </si>
  <si>
    <t>ค่าใช้จ่ายในการบริหารงานจังหวัดแบบบูรณาการ</t>
  </si>
  <si>
    <t>พัฒนาโครงสร้างและปัจจัยพื้นฐานที่เอื้อต่อการเกษตรและการท่องเที่ยว</t>
  </si>
  <si>
    <t>ส่งเสริม พัฒนา และบริการจัดการการท่องเที่ยวให้มีคุณภาพสู่สากล</t>
  </si>
  <si>
    <t>โครงการพัฒนาการผลิตสินค้าเกษตรปลอดภัยให้ได้มาตรฐาน  GAP</t>
  </si>
  <si>
    <t xml:space="preserve">โครงการพัฒนาการผลิตเพื่อการส่งออก(กล้วยไข่) </t>
  </si>
  <si>
    <t>โครงการส่งเสริมมันเส้นสะอาด</t>
  </si>
  <si>
    <t>จัดกิจกรรมส่งเสริมการท่องเที่ยว เชิงวัฒนธรรม ประกอบด้วยงานประเพณีวัฒนธรรมพื้นบ้าน การท่องเที่ยวเชิงอนุรักษ์ ผจญภัย เพื่อเพิ่มศักยภาพการท่องเที่ยวของจังหวัด เป็นกิจกรรมที่ดำเนินการต่อเนื่อง ส่งเสริมให้การท่องเที่ยวเป็นแหล่งสร้างรายได้แก่จังหวัด</t>
  </si>
  <si>
    <t>วงเงินปี 2555 (บาท)</t>
  </si>
  <si>
    <t>การจัดงานสัมมนาพบปะผู้ผลิตและผู้ซื้อ อบรมความรู้ด้านการผลิต พัฒนาออกแบบและผลิตบรรจุภัณฑ์ สนับสนุนสิ่งก่อสร้างและอุปกรณ์ ช่วยพัฒนากลุ่มเกษตรกรให้มีศักยภาพในการผลิต 
เพิ่มช่องทางการตลาดโดยการส่งออก เป็นการเพิ่มรายได้</t>
  </si>
  <si>
    <t xml:space="preserve">การจัดสัมมนาพบปะผู้ผลิตและผู้ซื้อ อบรมความรู้ด้านการผลิต ก่อสร้างลานตาก และจัดซื้อครุภัณฑ์ เครื่องตัด เครื่องฝาน 
เครื่องบด เครื่องทำความสะอาด และตู้โรยมัน เป็นการพัฒนาสินค้าให้ได้มาตรฐานและยกระดับราคาสินค้าให้สูงขึ้น เพื่อสร้างมูลค่าเพิ่มจากการแปรรูปผลผลิตมันสำปะหลัง ช่วยเกษตรกรมีรายได้เพิ่มขึ้น  </t>
  </si>
  <si>
    <t>แผนพัฒนาจังหวัดกำแพงเพชร ที่เสนอให้พิจารณา ประกอบด้วย 3 ยุทธศาสตร์ โดยแต่ละยุทธศาสตร์มีจำนวนและวงเงินโครงการ รวมทั้งผลการพิจารณา ดังนี้</t>
  </si>
  <si>
    <t>กรอบวงเงินที่จะได้รับการจัดสรรในปีงบประมาณ 2555 ตามเกณฑ์ของ ก.น.จ. ของจังหวัดกำแพงเพชร จำนวน  161,996,500 บาท</t>
  </si>
  <si>
    <t>เห็นควรสนับสนุนงบประมาณ</t>
  </si>
  <si>
    <t>ปรับลดงบประมาณ</t>
  </si>
  <si>
    <t>เห็นควรสนับสนุนงบประมาณ (บาท)</t>
  </si>
  <si>
    <t>ปรับลดงบประมาณ (บาท)</t>
  </si>
  <si>
    <t>ส่งเสริมและพัฒนาการผลิตการแปรรูป และการตลาดสินค้าเกษตรปลอดภัย</t>
  </si>
  <si>
    <t>โครงการเพิ่มประสิทธิภาพการผลิตพืชเศรษฐกิจเพื่อการแข่งขัน (8 กิจกรรม)</t>
  </si>
  <si>
    <t>ส่งเสริมการใช้เทคโนโลยีเพิ่มผลผลิตข้าวและมันสำปะหลังเพื่อการแข่งขัน จัดตั้งศูนย์บริหารจัดการศัตรูพืชชุมชน ส่งเสริมการใช้ปุ๋ยอินทรีย์ชีวภาพ ส่งเสริมการย่อยสลายฟางข้าวด้วยสารชีวภาพ เพิ่มขีดความสามารถเชิงธุรกิจของสหกรณ์การเกษตรและกลุ่มเกษตรกร</t>
  </si>
  <si>
    <t xml:space="preserve">การฝึกอบรม ทำแปลงสาธิตผลิตท่อนพันธุ์มันสำปะหลังและกระจายให้เกษตรกร โดยสนับสนุนปัจจัยการผลิตและพันธุ์
มันสำปะหลังเกษตรกร 200 ราย ส่งเสริมการเพิ่มศักยภาพการผลิตพืชเศรษฐกิจ เกษตรกรรายได้เพิ่มขึ้น </t>
  </si>
  <si>
    <t>โครงการส่งเสริมการผลิตและกระจายพันธุ์พืชเศรษฐกิจ (มันสำปะหลัง)</t>
  </si>
  <si>
    <t>โครงการพัฒนาระบบสาธารณูปโภคและสิ่งอำนวยความสะดวกในแหล่งท่องเที่ยว (แก่งเกาะใหญ่)</t>
  </si>
  <si>
    <t>สร้างบ้านพักและห้องน้ำสำหรับบริการนักท่องเที่ยว จัดทำลานกางเต็นท์ ก่อสร้างระบบประปาผิวดิน ก่อสร้างอาคารเอนกประสงค์สำหรับประชุมและกิจกรรมนันทนาการ เพื่อพัฒนาสถานที่ท่องเที่ยวสำคัญของจังหวัดให้มีมาตรฐาน เป็นการเพิ่มช่องทางสร้างรายได้จากการท่องเที่ยวให้ชุมชนและจังหวัด</t>
  </si>
  <si>
    <t>โครงการส่งเสริมการผลิตพืชเศรษฐกิจใหม่ (ยางพารา)</t>
  </si>
  <si>
    <t>สำรวจพื้นที่ที่มีศักยภาพเหมาะสม รับสมัครเกษตรกรเข้าร่วมโครงการ 280 ราย พื้นที่ 4,200 ไร่ จัดอบรมเกษตรกร 1 ครั้ง 280 ราย สนับสนุนกล้ายางพาราและปัจจัยการผลิตแก่เกษตรกร สร้างอาคารเก็บผลผลิตและลานตากรวบรวมยางพารา เพื่อเสริมสร้างความเข้มแข็งและเพิ่มรายได้ให้วิสาหกิจชุมชนผู้ปลูกยางพารา</t>
  </si>
  <si>
    <t>โครงการสนับสนุนสถานีพัฒนาเกษตรพื้นที่สูงตามพระราชดำริ</t>
  </si>
  <si>
    <t>จัดตั้งธนาคารข้าว ส่งเสริมการปรับปรุงบำรุงดิน ส่งเสริมการเลี้ยงกบเศรษฐกิจ ส่งเสริมการใช้สารธรรมชาติควบคุมศัตรูพืช ส่งเสริมกลุ่มอาชีพ เพื่อสร้างโอกาสการประกอบอาชีพ และพัฒนาคุณภาพชีวิตของชุมชน ตามหลักปรัชญาเศรษฐกิจพอเพียง</t>
  </si>
  <si>
    <t>ประชาสัมพันธ์ อบรมเกษตรกรเรื่องการใช้สารเคมีกำจัดศัตรูพืช ตรวจเลือดเกษตรกรเป้าหมาย จัดซื้อชุดอุปกรณ์ในการเจาะเลือดเกษตรกร ควรเป็นภาระกิจของหน่วยราชการประจำ/เป็นการจัดซื้อครุภัณฑ์</t>
  </si>
  <si>
    <t>โครงการส่งเสริมการแก้ไขปัญหาความยากจนตามแนวเศรษฐกิจพอเพียง</t>
  </si>
  <si>
    <t>อบรมแนวทางการประกอบอาชีพเกษตรกรรมตามแนวทางปรัชญาเศรษฐกิจพอเพียง แก่กลุ่มเกษตรกรและยุวเกษตรกรจำนวน 66 กลุ่ม 1,320 ราย เพื่อให้เกษตรกรนำหลักปรัชญาเศรษฐกิจพอเพียงไปปรับใช้ สามารถลดต้นทุนการผลิตและเพิ่มรายได้</t>
  </si>
  <si>
    <t>โครงการส่งเสริมและพัฒนากิจกรรมเพื่อการท่องเที่ยว</t>
  </si>
  <si>
    <t>โครงการพัฒนาแหล่งน้ำและเพิ่มประสิทธิภาพระบบชลประทาน 34 กิจกรรม</t>
  </si>
  <si>
    <t>พัฒนาแหล่งน้ำและเพิ่มประสิทธิภาพระบบชลประทาน โดยขุดสระเก็บน้ำ สร้างเขื่อนป้องกันตลิ่งพัง ขุดลอกอ่างเก็บน้ำ ก่อสร้างฝายเพื่อแก้ไขปัญหาอุทกภัยสอดคล้องนโยบายรัฐบาลข้อ 1.4 การบริหารจัดการน้ำฯ</t>
  </si>
  <si>
    <t>โครงการพัฒนาระบบสาธารณูปโภคและสิ่งอำนวยความสะดวกในแหล่งท่องเที่ยว</t>
  </si>
  <si>
    <t xml:space="preserve">พัฒนาระบบสาธารณูปโภคและสิ่งอำนวยความสะดวกในการท่องเที่ยว ในอุทยานแห่งชาติคลองลานและอุทยานแห่งชาติแม่วงก์ ก่อสร้างห้องสุขา และปรับปรุงลานจอดรถ </t>
  </si>
  <si>
    <t>โครงการเพิ่มศักยภาพภาครัฐ เอกชน เชื่อมโยงการค้า การท่องเที่ยวในอนุภูมิภาคลุ่มน้ำโขง</t>
  </si>
  <si>
    <t xml:space="preserve">จัดกิจกรรมให้ความรู้สถานการณ์การค้า การท่องเที่ยว ศึกษาดูงานตามเส้นทาง R3A เป็นการทัศนศึกษาไม่สอดคล้องกับหลักเกณฑ์ ก.น.จ. และจังหวัดกำแพงเพชรไม่อยู่ในพื้นที่ชายแดนเชื่อมต่อ GMS </t>
  </si>
  <si>
    <t>โครงการพัฒนาศักยภาพบุคลากรด้านการท่องเที่ยว (อปท.)</t>
  </si>
  <si>
    <t>พัฒนาองค์ความรู้ให้กับ อปท. ผู้นำชุมชน จัดทำแผนการท่องเที่ยวระดับ อปท. สนับสนุนกิจกรรมการท่องเที่ยวระดับอปท./ชุมชน ควรเป็นภารกิจของ อปท.</t>
  </si>
  <si>
    <t>โครงการพัฒนาแหล่งน้ำและเพิ่มประสิทธิภาพระบบชลประทาน 16 กิจกรรม</t>
  </si>
  <si>
    <t>ลำดับความสำคัญ</t>
  </si>
  <si>
    <t>ไม่ควรสนับสนุนงบประมาณ</t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</si>
</sst>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43" formatCode="_-* #,##0.00_-;\-* #,##0.00_-;_-* &quot;-&quot;??_-;_-@_-"/>
    <numFmt numFmtId="187" formatCode="_-* #,##0_-;\-* #,##0_-;_-* &quot;-&quot;??_-;_-@_-"/>
    <numFmt numFmtId="188" formatCode="\(#\)"/>
    <numFmt numFmtId="189" formatCode="\-"/>
  </numFmts>
  <fonts count="36">
    <font>
      <sz val="11"/>
      <color theme="1"/>
      <name val="Tahoma"/>
      <family val="2"/>
      <charset val="222"/>
      <scheme val="minor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1"/>
      <color theme="1"/>
      <name val="Tahoma"/>
      <family val="2"/>
      <charset val="222"/>
      <scheme val="minor"/>
    </font>
    <font>
      <sz val="16"/>
      <name val="Tahoma"/>
      <family val="2"/>
    </font>
    <font>
      <sz val="8"/>
      <color theme="1"/>
      <name val="Tahoma"/>
      <family val="2"/>
      <charset val="222"/>
      <scheme val="minor"/>
    </font>
    <font>
      <b/>
      <sz val="16"/>
      <color indexed="8"/>
      <name val="Tahoma"/>
      <family val="2"/>
    </font>
    <font>
      <sz val="16"/>
      <color theme="1"/>
      <name val="Tahoma"/>
      <family val="2"/>
    </font>
    <font>
      <sz val="14"/>
      <color indexed="8"/>
      <name val="Tahoma"/>
      <family val="2"/>
    </font>
    <font>
      <b/>
      <sz val="12"/>
      <color indexed="8"/>
      <name val="Tahoma"/>
      <family val="2"/>
    </font>
    <font>
      <sz val="10"/>
      <color indexed="8"/>
      <name val="Tahoma"/>
      <family val="2"/>
    </font>
    <font>
      <b/>
      <sz val="9"/>
      <color indexed="8"/>
      <name val="Tahoma"/>
      <family val="2"/>
    </font>
    <font>
      <sz val="9"/>
      <color theme="1"/>
      <name val="Tahoma"/>
      <family val="2"/>
    </font>
    <font>
      <sz val="9"/>
      <color rgb="FFFF0000"/>
      <name val="Tahoma"/>
      <family val="2"/>
    </font>
    <font>
      <b/>
      <sz val="9"/>
      <color rgb="FFFF0000"/>
      <name val="Tahoma"/>
      <family val="2"/>
    </font>
    <font>
      <sz val="9"/>
      <color indexed="8"/>
      <name val="Tahoma"/>
      <family val="2"/>
    </font>
    <font>
      <sz val="9"/>
      <color rgb="FF00B0F0"/>
      <name val="Tahoma"/>
      <family val="2"/>
    </font>
    <font>
      <b/>
      <sz val="9"/>
      <color rgb="FF00B0F0"/>
      <name val="Tahoma"/>
      <family val="2"/>
    </font>
    <font>
      <b/>
      <sz val="9"/>
      <color theme="1"/>
      <name val="Tahoma"/>
      <family val="2"/>
    </font>
    <font>
      <b/>
      <sz val="9"/>
      <name val="Tahoma"/>
      <family val="2"/>
    </font>
    <font>
      <sz val="14"/>
      <color rgb="FFFF0000"/>
      <name val="Tahoma"/>
      <family val="2"/>
    </font>
    <font>
      <sz val="14"/>
      <color theme="1"/>
      <name val="Tahoma"/>
      <family val="2"/>
    </font>
    <font>
      <b/>
      <sz val="10"/>
      <color indexed="8"/>
      <name val="Tahoma"/>
      <family val="2"/>
    </font>
    <font>
      <sz val="10"/>
      <color rgb="FFFF0000"/>
      <name val="Tahoma"/>
      <family val="2"/>
    </font>
    <font>
      <sz val="10"/>
      <color theme="1"/>
      <name val="Tahoma"/>
      <family val="2"/>
    </font>
    <font>
      <b/>
      <sz val="8"/>
      <color indexed="8"/>
      <name val="Tahoma"/>
      <family val="2"/>
    </font>
    <font>
      <sz val="8"/>
      <color theme="1"/>
      <name val="Tahoma"/>
      <family val="2"/>
    </font>
    <font>
      <sz val="8"/>
      <color indexed="8"/>
      <name val="Tahoma"/>
      <family val="2"/>
    </font>
    <font>
      <b/>
      <sz val="8"/>
      <color theme="1"/>
      <name val="Tahoma"/>
      <family val="2"/>
    </font>
    <font>
      <sz val="8"/>
      <color rgb="FFFF0000"/>
      <name val="Tahoma"/>
      <family val="2"/>
    </font>
    <font>
      <sz val="8"/>
      <color indexed="8"/>
      <name val="Wingdings 2"/>
      <family val="1"/>
      <charset val="2"/>
    </font>
    <font>
      <sz val="8"/>
      <color indexed="8"/>
      <name val="Tahoma"/>
      <family val="2"/>
      <scheme val="minor"/>
    </font>
    <font>
      <sz val="8"/>
      <color rgb="FF000000"/>
      <name val="Tahoma"/>
      <family val="2"/>
      <scheme val="minor"/>
    </font>
    <font>
      <sz val="8"/>
      <color theme="1"/>
      <name val="Tahoma"/>
      <family val="2"/>
      <scheme val="minor"/>
    </font>
    <font>
      <b/>
      <sz val="8"/>
      <name val="Tahoma"/>
      <family val="2"/>
    </font>
    <font>
      <b/>
      <sz val="20"/>
      <color indexed="8"/>
      <name val="Wingdings 2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</cellStyleXfs>
  <cellXfs count="168">
    <xf numFmtId="0" fontId="0" fillId="0" borderId="0" xfId="0"/>
    <xf numFmtId="0" fontId="6" fillId="0" borderId="0" xfId="0" applyFont="1" applyAlignment="1">
      <alignment vertical="center"/>
    </xf>
    <xf numFmtId="0" fontId="7" fillId="0" borderId="0" xfId="0" applyFont="1"/>
    <xf numFmtId="0" fontId="4" fillId="0" borderId="0" xfId="10" applyFont="1" applyAlignment="1">
      <alignment vertical="center"/>
    </xf>
    <xf numFmtId="187" fontId="4" fillId="0" borderId="0" xfId="5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2" fillId="0" borderId="0" xfId="0" applyFont="1"/>
    <xf numFmtId="0" fontId="11" fillId="0" borderId="4" xfId="10" applyFont="1" applyFill="1" applyBorder="1" applyAlignment="1">
      <alignment horizontal="center" vertical="center"/>
    </xf>
    <xf numFmtId="187" fontId="11" fillId="0" borderId="5" xfId="5" applyNumberFormat="1" applyFont="1" applyFill="1" applyBorder="1" applyAlignment="1">
      <alignment horizontal="center" vertical="center"/>
    </xf>
    <xf numFmtId="187" fontId="11" fillId="0" borderId="4" xfId="5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vertical="center"/>
    </xf>
    <xf numFmtId="1" fontId="15" fillId="0" borderId="2" xfId="2" applyNumberFormat="1" applyFont="1" applyBorder="1" applyAlignment="1">
      <alignment horizontal="center" vertical="center" wrapText="1"/>
    </xf>
    <xf numFmtId="187" fontId="15" fillId="0" borderId="2" xfId="5" applyNumberFormat="1" applyFont="1" applyBorder="1" applyAlignment="1">
      <alignment horizontal="center" vertical="center" wrapText="1"/>
    </xf>
    <xf numFmtId="43" fontId="13" fillId="0" borderId="0" xfId="5" applyFont="1" applyAlignment="1">
      <alignment vertical="center"/>
    </xf>
    <xf numFmtId="43" fontId="16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1" fontId="11" fillId="0" borderId="4" xfId="2" applyNumberFormat="1" applyFont="1" applyBorder="1" applyAlignment="1">
      <alignment horizontal="center" vertical="center"/>
    </xf>
    <xf numFmtId="187" fontId="11" fillId="0" borderId="4" xfId="5" applyNumberFormat="1" applyFont="1" applyBorder="1" applyAlignment="1">
      <alignment horizontal="center" vertical="center"/>
    </xf>
    <xf numFmtId="43" fontId="14" fillId="0" borderId="0" xfId="0" applyNumberFormat="1" applyFont="1" applyAlignment="1">
      <alignment vertical="center"/>
    </xf>
    <xf numFmtId="43" fontId="17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10" applyFont="1" applyAlignment="1">
      <alignment vertical="center"/>
    </xf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right" vertical="center"/>
    </xf>
    <xf numFmtId="0" fontId="13" fillId="0" borderId="0" xfId="10" applyFont="1" applyAlignment="1">
      <alignment vertical="center"/>
    </xf>
    <xf numFmtId="187" fontId="13" fillId="0" borderId="0" xfId="5" applyNumberFormat="1" applyFont="1" applyAlignment="1">
      <alignment vertical="center"/>
    </xf>
    <xf numFmtId="0" fontId="13" fillId="0" borderId="0" xfId="0" applyFont="1" applyFill="1" applyBorder="1" applyAlignment="1">
      <alignment horizontal="center" vertical="center" wrapText="1"/>
    </xf>
    <xf numFmtId="187" fontId="13" fillId="0" borderId="0" xfId="5" applyNumberFormat="1" applyFont="1" applyBorder="1" applyAlignment="1">
      <alignment horizontal="center" vertical="center"/>
    </xf>
    <xf numFmtId="0" fontId="13" fillId="0" borderId="0" xfId="1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8" fillId="0" borderId="0" xfId="0" applyFont="1"/>
    <xf numFmtId="0" fontId="14" fillId="0" borderId="0" xfId="0" applyFont="1" applyAlignment="1">
      <alignment horizontal="center" vertical="center"/>
    </xf>
    <xf numFmtId="49" fontId="8" fillId="0" borderId="0" xfId="0" applyNumberFormat="1" applyFont="1" applyFill="1" applyAlignment="1">
      <alignment wrapText="1"/>
    </xf>
    <xf numFmtId="0" fontId="8" fillId="0" borderId="0" xfId="0" applyFont="1" applyFill="1"/>
    <xf numFmtId="0" fontId="8" fillId="0" borderId="0" xfId="0" applyNumberFormat="1" applyFont="1" applyFill="1" applyAlignment="1">
      <alignment wrapText="1"/>
    </xf>
    <xf numFmtId="188" fontId="20" fillId="0" borderId="0" xfId="0" applyNumberFormat="1" applyFont="1" applyFill="1" applyAlignment="1">
      <alignment horizontal="center" vertical="center"/>
    </xf>
    <xf numFmtId="0" fontId="21" fillId="0" borderId="0" xfId="0" applyFont="1" applyFill="1"/>
    <xf numFmtId="0" fontId="8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49" fontId="21" fillId="0" borderId="0" xfId="0" applyNumberFormat="1" applyFont="1" applyFill="1" applyAlignment="1">
      <alignment wrapText="1"/>
    </xf>
    <xf numFmtId="0" fontId="21" fillId="0" borderId="0" xfId="0" applyNumberFormat="1" applyFont="1" applyFill="1" applyAlignment="1">
      <alignment wrapText="1"/>
    </xf>
    <xf numFmtId="49" fontId="10" fillId="0" borderId="0" xfId="0" applyNumberFormat="1" applyFont="1" applyFill="1" applyAlignment="1">
      <alignment wrapText="1"/>
    </xf>
    <xf numFmtId="0" fontId="10" fillId="0" borderId="0" xfId="0" applyFont="1" applyFill="1"/>
    <xf numFmtId="0" fontId="10" fillId="0" borderId="0" xfId="0" applyNumberFormat="1" applyFont="1" applyFill="1" applyAlignment="1">
      <alignment wrapText="1"/>
    </xf>
    <xf numFmtId="188" fontId="23" fillId="0" borderId="0" xfId="0" applyNumberFormat="1" applyFont="1" applyFill="1" applyAlignment="1">
      <alignment horizontal="center" vertical="center"/>
    </xf>
    <xf numFmtId="0" fontId="24" fillId="0" borderId="0" xfId="0" applyFont="1" applyFill="1"/>
    <xf numFmtId="0" fontId="22" fillId="0" borderId="0" xfId="0" applyFont="1" applyFill="1" applyAlignment="1"/>
    <xf numFmtId="0" fontId="22" fillId="0" borderId="0" xfId="0" applyFont="1" applyFill="1" applyAlignment="1">
      <alignment horizontal="center"/>
    </xf>
    <xf numFmtId="0" fontId="26" fillId="0" borderId="0" xfId="0" applyFont="1" applyFill="1"/>
    <xf numFmtId="0" fontId="26" fillId="0" borderId="0" xfId="0" applyFont="1" applyFill="1" applyAlignment="1">
      <alignment vertical="center"/>
    </xf>
    <xf numFmtId="0" fontId="27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0" fontId="27" fillId="0" borderId="1" xfId="0" applyFont="1" applyBorder="1" applyAlignment="1">
      <alignment vertical="top" wrapText="1"/>
    </xf>
    <xf numFmtId="0" fontId="27" fillId="0" borderId="1" xfId="0" applyFont="1" applyFill="1" applyBorder="1" applyAlignment="1" applyProtection="1">
      <alignment horizontal="center" vertical="center"/>
    </xf>
    <xf numFmtId="0" fontId="27" fillId="0" borderId="8" xfId="0" applyFont="1" applyFill="1" applyBorder="1" applyAlignment="1" applyProtection="1">
      <alignment horizontal="center" vertical="center"/>
    </xf>
    <xf numFmtId="0" fontId="27" fillId="0" borderId="1" xfId="0" applyNumberFormat="1" applyFont="1" applyFill="1" applyBorder="1" applyAlignment="1">
      <alignment vertical="top" wrapText="1"/>
    </xf>
    <xf numFmtId="0" fontId="26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 applyProtection="1">
      <alignment horizontal="center" vertical="center"/>
      <protection locked="0"/>
    </xf>
    <xf numFmtId="0" fontId="27" fillId="0" borderId="1" xfId="0" applyFont="1" applyFill="1" applyBorder="1" applyAlignment="1" applyProtection="1">
      <alignment horizontal="left" vertical="center" wrapText="1"/>
      <protection locked="0"/>
    </xf>
    <xf numFmtId="0" fontId="27" fillId="0" borderId="1" xfId="0" applyFont="1" applyBorder="1" applyAlignment="1" applyProtection="1">
      <alignment vertical="top"/>
      <protection locked="0"/>
    </xf>
    <xf numFmtId="0" fontId="27" fillId="0" borderId="8" xfId="0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Alignment="1" applyProtection="1">
      <alignment vertical="center"/>
      <protection locked="0"/>
    </xf>
    <xf numFmtId="0" fontId="27" fillId="0" borderId="1" xfId="0" applyFont="1" applyFill="1" applyBorder="1" applyAlignment="1">
      <alignment vertical="top" wrapText="1"/>
    </xf>
    <xf numFmtId="0" fontId="27" fillId="0" borderId="1" xfId="0" applyFont="1" applyFill="1" applyBorder="1" applyAlignment="1">
      <alignment horizontal="left" vertical="top" wrapText="1"/>
    </xf>
    <xf numFmtId="0" fontId="26" fillId="0" borderId="0" xfId="0" applyFont="1" applyFill="1" applyAlignment="1">
      <alignment horizontal="center"/>
    </xf>
    <xf numFmtId="49" fontId="26" fillId="0" borderId="0" xfId="0" applyNumberFormat="1" applyFont="1" applyFill="1" applyAlignment="1">
      <alignment wrapText="1"/>
    </xf>
    <xf numFmtId="0" fontId="26" fillId="0" borderId="0" xfId="0" applyNumberFormat="1" applyFont="1" applyFill="1" applyAlignment="1">
      <alignment wrapText="1"/>
    </xf>
    <xf numFmtId="188" fontId="29" fillId="0" borderId="0" xfId="0" applyNumberFormat="1" applyFont="1" applyFill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187" fontId="10" fillId="0" borderId="0" xfId="5" applyNumberFormat="1" applyFont="1" applyFill="1" applyAlignment="1">
      <alignment horizontal="center"/>
    </xf>
    <xf numFmtId="187" fontId="8" fillId="0" borderId="0" xfId="5" applyNumberFormat="1" applyFont="1" applyFill="1" applyAlignment="1">
      <alignment horizontal="center"/>
    </xf>
    <xf numFmtId="41" fontId="27" fillId="0" borderId="1" xfId="1" applyNumberFormat="1" applyFont="1" applyBorder="1" applyAlignment="1">
      <alignment horizontal="center" vertical="top"/>
    </xf>
    <xf numFmtId="41" fontId="27" fillId="0" borderId="1" xfId="1" applyNumberFormat="1" applyFont="1" applyBorder="1" applyAlignment="1" applyProtection="1">
      <alignment horizontal="center" vertical="top"/>
      <protection locked="0"/>
    </xf>
    <xf numFmtId="41" fontId="27" fillId="0" borderId="1" xfId="1" applyNumberFormat="1" applyFont="1" applyFill="1" applyBorder="1" applyAlignment="1">
      <alignment horizontal="center" vertical="top"/>
    </xf>
    <xf numFmtId="41" fontId="28" fillId="0" borderId="10" xfId="1" applyNumberFormat="1" applyFont="1" applyFill="1" applyBorder="1" applyAlignment="1">
      <alignment horizontal="center" vertical="center"/>
    </xf>
    <xf numFmtId="187" fontId="26" fillId="0" borderId="0" xfId="5" applyNumberFormat="1" applyFont="1" applyFill="1" applyAlignment="1">
      <alignment horizontal="center"/>
    </xf>
    <xf numFmtId="187" fontId="21" fillId="0" borderId="0" xfId="5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2" fontId="5" fillId="0" borderId="0" xfId="0" applyNumberFormat="1" applyFont="1" applyFill="1"/>
    <xf numFmtId="0" fontId="5" fillId="0" borderId="0" xfId="0" applyFont="1" applyFill="1"/>
    <xf numFmtId="0" fontId="27" fillId="0" borderId="1" xfId="0" applyNumberFormat="1" applyFont="1" applyFill="1" applyBorder="1" applyAlignment="1">
      <alignment vertical="center" wrapText="1"/>
    </xf>
    <xf numFmtId="0" fontId="31" fillId="0" borderId="3" xfId="0" applyFont="1" applyFill="1" applyBorder="1" applyAlignment="1">
      <alignment horizontal="center" vertical="center"/>
    </xf>
    <xf numFmtId="3" fontId="32" fillId="0" borderId="3" xfId="0" applyNumberFormat="1" applyFont="1" applyFill="1" applyBorder="1" applyAlignment="1">
      <alignment horizontal="right" vertical="center" wrapText="1"/>
    </xf>
    <xf numFmtId="0" fontId="30" fillId="0" borderId="9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0" fontId="31" fillId="0" borderId="3" xfId="0" applyNumberFormat="1" applyFont="1" applyFill="1" applyBorder="1" applyAlignment="1">
      <alignment vertical="center" wrapText="1"/>
    </xf>
    <xf numFmtId="0" fontId="33" fillId="0" borderId="0" xfId="0" applyFont="1" applyFill="1" applyAlignment="1">
      <alignment vertical="center"/>
    </xf>
    <xf numFmtId="41" fontId="27" fillId="0" borderId="1" xfId="1" applyNumberFormat="1" applyFont="1" applyBorder="1" applyAlignment="1">
      <alignment horizontal="center" vertical="center"/>
    </xf>
    <xf numFmtId="0" fontId="27" fillId="0" borderId="12" xfId="0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left" vertical="center" wrapText="1"/>
    </xf>
    <xf numFmtId="0" fontId="27" fillId="0" borderId="12" xfId="0" applyFont="1" applyBorder="1" applyAlignment="1">
      <alignment vertical="top" wrapText="1"/>
    </xf>
    <xf numFmtId="41" fontId="27" fillId="0" borderId="12" xfId="1" applyNumberFormat="1" applyFont="1" applyBorder="1" applyAlignment="1">
      <alignment horizontal="center" vertical="center"/>
    </xf>
    <xf numFmtId="0" fontId="27" fillId="0" borderId="21" xfId="0" applyFont="1" applyFill="1" applyBorder="1" applyAlignment="1" applyProtection="1">
      <alignment horizontal="center" vertical="center"/>
    </xf>
    <xf numFmtId="0" fontId="27" fillId="0" borderId="12" xfId="0" applyFont="1" applyFill="1" applyBorder="1" applyAlignment="1" applyProtection="1">
      <alignment horizontal="center" vertical="center"/>
    </xf>
    <xf numFmtId="0" fontId="27" fillId="0" borderId="12" xfId="0" applyNumberFormat="1" applyFont="1" applyFill="1" applyBorder="1" applyAlignment="1">
      <alignment vertical="top" wrapText="1"/>
    </xf>
    <xf numFmtId="0" fontId="27" fillId="0" borderId="12" xfId="0" applyFont="1" applyFill="1" applyBorder="1" applyAlignment="1">
      <alignment horizontal="left" vertical="top" wrapText="1"/>
    </xf>
    <xf numFmtId="41" fontId="27" fillId="0" borderId="12" xfId="1" applyNumberFormat="1" applyFont="1" applyBorder="1" applyAlignment="1">
      <alignment horizontal="center" vertical="top"/>
    </xf>
    <xf numFmtId="0" fontId="30" fillId="0" borderId="12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0" fontId="26" fillId="0" borderId="1" xfId="0" applyFont="1" applyFill="1" applyBorder="1"/>
    <xf numFmtId="0" fontId="26" fillId="0" borderId="12" xfId="0" applyFont="1" applyFill="1" applyBorder="1"/>
    <xf numFmtId="0" fontId="35" fillId="0" borderId="1" xfId="0" applyFont="1" applyFill="1" applyBorder="1" applyAlignment="1">
      <alignment horizontal="center" vertical="center"/>
    </xf>
    <xf numFmtId="41" fontId="28" fillId="0" borderId="0" xfId="0" applyNumberFormat="1" applyFont="1" applyFill="1" applyAlignment="1">
      <alignment horizontal="center"/>
    </xf>
    <xf numFmtId="41" fontId="27" fillId="0" borderId="21" xfId="0" applyNumberFormat="1" applyFont="1" applyFill="1" applyBorder="1" applyAlignment="1" applyProtection="1">
      <alignment horizontal="center" vertical="center"/>
    </xf>
    <xf numFmtId="41" fontId="27" fillId="0" borderId="2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1" fontId="15" fillId="0" borderId="22" xfId="2" applyNumberFormat="1" applyFont="1" applyBorder="1" applyAlignment="1">
      <alignment horizontal="center" vertical="center" wrapText="1"/>
    </xf>
    <xf numFmtId="187" fontId="15" fillId="0" borderId="22" xfId="5" applyNumberFormat="1" applyFont="1" applyBorder="1" applyAlignment="1">
      <alignment horizontal="center" vertical="center" wrapText="1"/>
    </xf>
    <xf numFmtId="0" fontId="15" fillId="0" borderId="4" xfId="1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1" fontId="15" fillId="0" borderId="4" xfId="2" applyNumberFormat="1" applyFont="1" applyBorder="1" applyAlignment="1">
      <alignment horizontal="center" vertical="center" wrapText="1"/>
    </xf>
    <xf numFmtId="187" fontId="15" fillId="0" borderId="4" xfId="5" applyNumberFormat="1" applyFont="1" applyBorder="1" applyAlignment="1">
      <alignment horizontal="center" vertical="center" wrapText="1"/>
    </xf>
    <xf numFmtId="1" fontId="15" fillId="0" borderId="19" xfId="2" applyNumberFormat="1" applyFont="1" applyBorder="1" applyAlignment="1">
      <alignment horizontal="center" vertical="center" wrapText="1"/>
    </xf>
    <xf numFmtId="187" fontId="15" fillId="0" borderId="19" xfId="5" applyNumberFormat="1" applyFont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189" fontId="15" fillId="0" borderId="2" xfId="2" applyNumberFormat="1" applyFont="1" applyBorder="1" applyAlignment="1">
      <alignment horizontal="center" vertical="center" wrapText="1"/>
    </xf>
    <xf numFmtId="189" fontId="15" fillId="0" borderId="4" xfId="2" applyNumberFormat="1" applyFont="1" applyBorder="1" applyAlignment="1">
      <alignment horizontal="center" vertical="center" wrapText="1"/>
    </xf>
    <xf numFmtId="0" fontId="27" fillId="0" borderId="22" xfId="0" applyFont="1" applyFill="1" applyBorder="1" applyAlignment="1">
      <alignment horizontal="center" vertical="center"/>
    </xf>
    <xf numFmtId="0" fontId="27" fillId="0" borderId="22" xfId="0" applyFont="1" applyFill="1" applyBorder="1" applyAlignment="1">
      <alignment horizontal="left" vertical="center" wrapText="1"/>
    </xf>
    <xf numFmtId="0" fontId="27" fillId="0" borderId="22" xfId="0" applyFont="1" applyBorder="1" applyAlignment="1">
      <alignment vertical="top" wrapText="1"/>
    </xf>
    <xf numFmtId="41" fontId="27" fillId="0" borderId="22" xfId="1" applyNumberFormat="1" applyFont="1" applyBorder="1" applyAlignment="1">
      <alignment horizontal="center" vertical="center"/>
    </xf>
    <xf numFmtId="0" fontId="27" fillId="0" borderId="23" xfId="0" applyFont="1" applyFill="1" applyBorder="1" applyAlignment="1" applyProtection="1">
      <alignment horizontal="center" vertical="center"/>
    </xf>
    <xf numFmtId="0" fontId="30" fillId="0" borderId="22" xfId="0" applyFont="1" applyFill="1" applyBorder="1" applyAlignment="1">
      <alignment horizontal="center" vertical="center"/>
    </xf>
    <xf numFmtId="0" fontId="27" fillId="0" borderId="22" xfId="0" applyNumberFormat="1" applyFont="1" applyFill="1" applyBorder="1" applyAlignment="1">
      <alignment vertical="top" wrapText="1"/>
    </xf>
    <xf numFmtId="0" fontId="27" fillId="0" borderId="24" xfId="0" applyFont="1" applyFill="1" applyBorder="1" applyAlignment="1">
      <alignment horizontal="center" vertical="center"/>
    </xf>
    <xf numFmtId="0" fontId="27" fillId="0" borderId="24" xfId="0" applyFont="1" applyFill="1" applyBorder="1" applyAlignment="1">
      <alignment horizontal="left" vertical="center" wrapText="1"/>
    </xf>
    <xf numFmtId="0" fontId="27" fillId="0" borderId="24" xfId="0" applyFont="1" applyBorder="1" applyAlignment="1">
      <alignment vertical="top" wrapText="1"/>
    </xf>
    <xf numFmtId="41" fontId="27" fillId="0" borderId="24" xfId="1" applyNumberFormat="1" applyFont="1" applyBorder="1" applyAlignment="1">
      <alignment horizontal="center" vertical="top"/>
    </xf>
    <xf numFmtId="0" fontId="27" fillId="0" borderId="25" xfId="0" applyFont="1" applyFill="1" applyBorder="1" applyAlignment="1">
      <alignment horizontal="center" vertical="center"/>
    </xf>
    <xf numFmtId="0" fontId="26" fillId="0" borderId="24" xfId="0" applyFont="1" applyFill="1" applyBorder="1"/>
    <xf numFmtId="0" fontId="27" fillId="0" borderId="24" xfId="0" applyNumberFormat="1" applyFont="1" applyFill="1" applyBorder="1" applyAlignment="1">
      <alignment vertical="top" wrapText="1"/>
    </xf>
    <xf numFmtId="0" fontId="35" fillId="0" borderId="24" xfId="0" applyFont="1" applyFill="1" applyBorder="1" applyAlignment="1">
      <alignment horizontal="center" vertical="center"/>
    </xf>
    <xf numFmtId="0" fontId="35" fillId="0" borderId="22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35" fillId="0" borderId="12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1" fillId="0" borderId="5" xfId="10" applyFont="1" applyBorder="1" applyAlignment="1">
      <alignment horizontal="center" vertical="center"/>
    </xf>
    <xf numFmtId="0" fontId="11" fillId="0" borderId="11" xfId="10" applyFont="1" applyBorder="1" applyAlignment="1">
      <alignment horizontal="center" vertical="center"/>
    </xf>
    <xf numFmtId="0" fontId="11" fillId="0" borderId="2" xfId="10" applyFont="1" applyFill="1" applyBorder="1" applyAlignment="1">
      <alignment horizontal="center" vertical="center"/>
    </xf>
    <xf numFmtId="0" fontId="11" fillId="0" borderId="12" xfId="10" applyFont="1" applyFill="1" applyBorder="1" applyAlignment="1">
      <alignment horizontal="center" vertical="center"/>
    </xf>
    <xf numFmtId="0" fontId="11" fillId="0" borderId="3" xfId="10" applyFont="1" applyFill="1" applyBorder="1" applyAlignment="1">
      <alignment horizontal="center" vertical="center"/>
    </xf>
    <xf numFmtId="0" fontId="11" fillId="0" borderId="13" xfId="10" applyFont="1" applyFill="1" applyBorder="1" applyAlignment="1">
      <alignment horizontal="center" vertical="center" wrapText="1"/>
    </xf>
    <xf numFmtId="0" fontId="11" fillId="0" borderId="14" xfId="10" applyFont="1" applyFill="1" applyBorder="1" applyAlignment="1">
      <alignment horizontal="center" vertical="center" wrapText="1"/>
    </xf>
    <xf numFmtId="0" fontId="11" fillId="0" borderId="15" xfId="10" applyFont="1" applyFill="1" applyBorder="1" applyAlignment="1">
      <alignment horizontal="center" vertical="center" wrapText="1"/>
    </xf>
    <xf numFmtId="0" fontId="11" fillId="0" borderId="16" xfId="10" applyFont="1" applyFill="1" applyBorder="1" applyAlignment="1">
      <alignment horizontal="center" vertical="center" wrapText="1"/>
    </xf>
    <xf numFmtId="0" fontId="11" fillId="0" borderId="18" xfId="10" applyFont="1" applyFill="1" applyBorder="1" applyAlignment="1">
      <alignment horizontal="center" vertical="center" wrapText="1"/>
    </xf>
    <xf numFmtId="0" fontId="11" fillId="0" borderId="20" xfId="10" applyFont="1" applyFill="1" applyBorder="1" applyAlignment="1">
      <alignment horizontal="center" vertical="center" wrapText="1"/>
    </xf>
    <xf numFmtId="0" fontId="15" fillId="0" borderId="19" xfId="10" applyFont="1" applyBorder="1" applyAlignment="1">
      <alignment horizontal="center" vertical="center" wrapText="1"/>
    </xf>
    <xf numFmtId="0" fontId="19" fillId="0" borderId="13" xfId="10" applyFont="1" applyFill="1" applyBorder="1" applyAlignment="1">
      <alignment horizontal="center" vertical="center" wrapText="1"/>
    </xf>
    <xf numFmtId="0" fontId="19" fillId="0" borderId="18" xfId="10" applyFont="1" applyFill="1" applyBorder="1" applyAlignment="1">
      <alignment horizontal="center" vertical="center" wrapText="1"/>
    </xf>
    <xf numFmtId="0" fontId="19" fillId="0" borderId="15" xfId="10" applyFont="1" applyFill="1" applyBorder="1" applyAlignment="1">
      <alignment horizontal="center" vertical="center" wrapText="1"/>
    </xf>
    <xf numFmtId="0" fontId="19" fillId="0" borderId="20" xfId="1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/>
    </xf>
    <xf numFmtId="187" fontId="25" fillId="0" borderId="17" xfId="5" applyNumberFormat="1" applyFont="1" applyFill="1" applyBorder="1" applyAlignment="1">
      <alignment horizontal="center" vertical="center" wrapText="1"/>
    </xf>
    <xf numFmtId="187" fontId="25" fillId="0" borderId="19" xfId="5" applyNumberFormat="1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/>
    </xf>
    <xf numFmtId="0" fontId="25" fillId="0" borderId="19" xfId="0" applyFont="1" applyFill="1" applyBorder="1" applyAlignment="1">
      <alignment horizontal="center" vertical="center"/>
    </xf>
    <xf numFmtId="49" fontId="25" fillId="0" borderId="17" xfId="0" applyNumberFormat="1" applyFont="1" applyFill="1" applyBorder="1" applyAlignment="1">
      <alignment horizontal="center" vertical="center" wrapText="1"/>
    </xf>
    <xf numFmtId="49" fontId="25" fillId="0" borderId="19" xfId="0" applyNumberFormat="1" applyFont="1" applyFill="1" applyBorder="1" applyAlignment="1">
      <alignment horizontal="center" vertical="center" wrapText="1"/>
    </xf>
    <xf numFmtId="0" fontId="25" fillId="0" borderId="17" xfId="0" applyNumberFormat="1" applyFont="1" applyFill="1" applyBorder="1" applyAlignment="1">
      <alignment horizontal="center" vertical="center" wrapText="1"/>
    </xf>
    <xf numFmtId="0" fontId="25" fillId="0" borderId="19" xfId="0" applyNumberFormat="1" applyFont="1" applyFill="1" applyBorder="1" applyAlignment="1">
      <alignment horizontal="center" vertical="center" wrapText="1"/>
    </xf>
    <xf numFmtId="187" fontId="34" fillId="0" borderId="13" xfId="5" applyNumberFormat="1" applyFont="1" applyFill="1" applyBorder="1" applyAlignment="1">
      <alignment horizontal="center" vertical="center" wrapText="1"/>
    </xf>
    <xf numFmtId="187" fontId="25" fillId="0" borderId="15" xfId="5" applyNumberFormat="1" applyFont="1" applyFill="1" applyBorder="1" applyAlignment="1">
      <alignment horizontal="center" vertical="center" wrapText="1"/>
    </xf>
    <xf numFmtId="187" fontId="34" fillId="0" borderId="17" xfId="5" applyNumberFormat="1" applyFont="1" applyFill="1" applyBorder="1" applyAlignment="1">
      <alignment horizontal="center" vertical="center" wrapText="1"/>
    </xf>
  </cellXfs>
  <cellStyles count="11">
    <cellStyle name="Comma" xfId="1" builtinId="3"/>
    <cellStyle name="Comma 2" xfId="2"/>
    <cellStyle name="Comma 3" xfId="3"/>
    <cellStyle name="Comma 4" xfId="4"/>
    <cellStyle name="Comma 5" xfId="5"/>
    <cellStyle name="Normal" xfId="0" builtinId="0"/>
    <cellStyle name="Normal 2" xfId="6"/>
    <cellStyle name="Normal 3" xfId="7"/>
    <cellStyle name="เครื่องหมายจุลภาค 2" xfId="8"/>
    <cellStyle name="ปกติ 2" xfId="9"/>
    <cellStyle name="ปกติ_01 เหนือบน 1 (2เมย52)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EJ15"/>
  <sheetViews>
    <sheetView tabSelected="1" view="pageBreakPreview" zoomScaleNormal="110" zoomScaleSheetLayoutView="100" workbookViewId="0"/>
  </sheetViews>
  <sheetFormatPr defaultRowHeight="19.5"/>
  <cols>
    <col min="1" max="1" width="8.625" style="2" customWidth="1"/>
    <col min="2" max="2" width="30.625" style="2" customWidth="1"/>
    <col min="3" max="3" width="8.625" style="2" customWidth="1"/>
    <col min="4" max="4" width="13.625" style="2" customWidth="1"/>
    <col min="5" max="5" width="8.625" style="2" customWidth="1"/>
    <col min="6" max="6" width="13.625" style="2" customWidth="1"/>
    <col min="7" max="7" width="8.625" style="2" customWidth="1"/>
    <col min="8" max="8" width="13.625" style="2" customWidth="1"/>
    <col min="9" max="9" width="8.625" style="2" customWidth="1"/>
    <col min="10" max="10" width="13.625" style="2" customWidth="1"/>
    <col min="11" max="12" width="9" style="2"/>
    <col min="13" max="140" width="9.125" style="2" customWidth="1"/>
    <col min="141" max="16384" width="9" style="2"/>
  </cols>
  <sheetData>
    <row r="1" spans="1:140">
      <c r="A1" s="5" t="s">
        <v>7</v>
      </c>
      <c r="B1" s="1"/>
      <c r="C1" s="1"/>
      <c r="D1" s="1"/>
      <c r="E1" s="1"/>
      <c r="F1" s="1"/>
      <c r="G1" s="1"/>
      <c r="H1" s="1"/>
      <c r="I1" s="1"/>
      <c r="J1" s="1"/>
    </row>
    <row r="2" spans="1:140" ht="30.75" customHeight="1">
      <c r="A2" s="107"/>
      <c r="B2" s="137" t="s">
        <v>27</v>
      </c>
      <c r="C2" s="137"/>
      <c r="D2" s="137"/>
      <c r="E2" s="137"/>
      <c r="F2" s="137"/>
      <c r="G2" s="137"/>
      <c r="H2" s="137"/>
      <c r="I2" s="137"/>
      <c r="J2" s="137"/>
    </row>
    <row r="3" spans="1:140" ht="18" customHeight="1">
      <c r="A3" s="3"/>
      <c r="B3" s="3"/>
      <c r="C3" s="3"/>
      <c r="D3" s="4"/>
      <c r="E3" s="3"/>
      <c r="F3" s="4"/>
      <c r="G3" s="3"/>
      <c r="H3" s="4"/>
      <c r="I3" s="3"/>
      <c r="J3" s="4"/>
    </row>
    <row r="4" spans="1:140" s="32" customFormat="1" ht="11.25" customHeight="1">
      <c r="A4" s="140" t="s">
        <v>8</v>
      </c>
      <c r="B4" s="140" t="s">
        <v>1</v>
      </c>
      <c r="C4" s="143" t="s">
        <v>10</v>
      </c>
      <c r="D4" s="144"/>
      <c r="E4" s="150" t="s">
        <v>29</v>
      </c>
      <c r="F4" s="151"/>
      <c r="G4" s="150" t="s">
        <v>30</v>
      </c>
      <c r="H4" s="151"/>
      <c r="I4" s="143" t="s">
        <v>58</v>
      </c>
      <c r="J4" s="147"/>
    </row>
    <row r="5" spans="1:140" s="32" customFormat="1" ht="11.25">
      <c r="A5" s="141"/>
      <c r="B5" s="141"/>
      <c r="C5" s="145"/>
      <c r="D5" s="146"/>
      <c r="E5" s="152"/>
      <c r="F5" s="153"/>
      <c r="G5" s="152"/>
      <c r="H5" s="153"/>
      <c r="I5" s="145"/>
      <c r="J5" s="148"/>
    </row>
    <row r="6" spans="1:140" s="32" customFormat="1" ht="11.25">
      <c r="A6" s="142"/>
      <c r="B6" s="142"/>
      <c r="C6" s="7" t="s">
        <v>11</v>
      </c>
      <c r="D6" s="8" t="s">
        <v>12</v>
      </c>
      <c r="E6" s="7" t="s">
        <v>11</v>
      </c>
      <c r="F6" s="8" t="s">
        <v>12</v>
      </c>
      <c r="G6" s="7" t="s">
        <v>11</v>
      </c>
      <c r="H6" s="8" t="s">
        <v>12</v>
      </c>
      <c r="I6" s="7" t="s">
        <v>11</v>
      </c>
      <c r="J6" s="9" t="s">
        <v>12</v>
      </c>
      <c r="K6" s="33"/>
      <c r="L6" s="10"/>
    </row>
    <row r="7" spans="1:140" s="15" customFormat="1" ht="35.1" customHeight="1">
      <c r="A7" s="110">
        <v>1</v>
      </c>
      <c r="B7" s="111" t="s">
        <v>16</v>
      </c>
      <c r="C7" s="112">
        <f t="shared" ref="C7:D10" si="0">SUM(E7,G7,I7)</f>
        <v>8</v>
      </c>
      <c r="D7" s="113">
        <f t="shared" si="0"/>
        <v>117972400</v>
      </c>
      <c r="E7" s="112">
        <f>COUNTIF(กำแพงเพชร!J6:J13,กำแพงเพชร!$J$21)</f>
        <v>8</v>
      </c>
      <c r="F7" s="113">
        <f>SUMIF(กำแพงเพชร!J6:J13,กำแพงเพชร!$J$21,กำแพงเพชร!$E$6:$E$13)</f>
        <v>117972400</v>
      </c>
      <c r="G7" s="117">
        <f>COUNTIF(กำแพงเพชร!F$6:F$13,กำแพงเพชร!$J$21)</f>
        <v>0</v>
      </c>
      <c r="H7" s="117">
        <f>COUNTIF(กำแพงเพชร!G$6:G$13,กำแพงเพชร!$J$21)</f>
        <v>0</v>
      </c>
      <c r="I7" s="117">
        <f>COUNTIF(กำแพงเพชร!H$6:H$13,กำแพงเพชร!$J$21)</f>
        <v>0</v>
      </c>
      <c r="J7" s="117">
        <f>COUNTIF(กำแพงเพชร!I$6:I$13,กำแพงเพชร!$J$21)</f>
        <v>0</v>
      </c>
      <c r="K7" s="13"/>
      <c r="L7" s="14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</row>
    <row r="8" spans="1:140" s="16" customFormat="1" ht="35.1" customHeight="1">
      <c r="A8" s="110">
        <v>2</v>
      </c>
      <c r="B8" s="111" t="s">
        <v>19</v>
      </c>
      <c r="C8" s="112">
        <f t="shared" si="0"/>
        <v>5</v>
      </c>
      <c r="D8" s="113">
        <f t="shared" si="0"/>
        <v>41153600</v>
      </c>
      <c r="E8" s="112">
        <f>COUNTIF(กำแพงเพชร!J14:J18,กำแพงเพชร!$J$21)</f>
        <v>4</v>
      </c>
      <c r="F8" s="113">
        <f>SUMIF(กำแพงเพชร!J14:J18,กำแพงเพชร!$J$21,กำแพงเพชร!$E$14:$E$18)</f>
        <v>39223600</v>
      </c>
      <c r="G8" s="117">
        <f>COUNTIF(กำแพงเพชร!F$6:F$13,กำแพงเพชร!$J$21)</f>
        <v>0</v>
      </c>
      <c r="H8" s="117">
        <f>COUNTIF(กำแพงเพชร!G$6:G$13,กำแพงเพชร!$J$21)</f>
        <v>0</v>
      </c>
      <c r="I8" s="11">
        <f>COUNTIF(กำแพงเพชร!G$14:G$18,กำแพงเพชร!$J$21)</f>
        <v>1</v>
      </c>
      <c r="J8" s="12">
        <f>SUMIF(กำแพงเพชร!G$14:G$18,กำแพงเพชร!$J$21,กำแพงเพชร!$D$14:$D$18)</f>
        <v>1930000</v>
      </c>
      <c r="K8" s="13"/>
      <c r="L8" s="14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</row>
    <row r="9" spans="1:140" s="17" customFormat="1" ht="35.1" customHeight="1">
      <c r="A9" s="110">
        <v>3</v>
      </c>
      <c r="B9" s="116" t="s">
        <v>18</v>
      </c>
      <c r="C9" s="112">
        <f t="shared" si="0"/>
        <v>2</v>
      </c>
      <c r="D9" s="113">
        <f t="shared" si="0"/>
        <v>149548000</v>
      </c>
      <c r="E9" s="112">
        <f>COUNTIF(กำแพงเพชร!J19:J20,กำแพงเพชร!$J$21)</f>
        <v>2</v>
      </c>
      <c r="F9" s="113">
        <f>SUMIF(กำแพงเพชร!J19:J20,กำแพงเพชร!$J$21,กำแพงเพชร!$E$19:$E$20)</f>
        <v>149548000</v>
      </c>
      <c r="G9" s="118">
        <f>COUNTIF(กำแพงเพชร!F$6:F$13,กำแพงเพชร!$J$21)</f>
        <v>0</v>
      </c>
      <c r="H9" s="118">
        <f>COUNTIF(กำแพงเพชร!G$6:G$13,กำแพงเพชร!$J$21)</f>
        <v>0</v>
      </c>
      <c r="I9" s="118">
        <f>COUNTIF(กำแพงเพชร!H$6:H$13,กำแพงเพชร!$J$21)</f>
        <v>0</v>
      </c>
      <c r="J9" s="118">
        <f>COUNTIF(กำแพงเพชร!I$6:I$13,กำแพงเพชร!$J$21)</f>
        <v>0</v>
      </c>
      <c r="K9" s="13"/>
      <c r="L9" s="14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</row>
    <row r="10" spans="1:140" s="17" customFormat="1" ht="35.1" customHeight="1">
      <c r="A10" s="149" t="s">
        <v>17</v>
      </c>
      <c r="B10" s="149"/>
      <c r="C10" s="112">
        <f t="shared" si="0"/>
        <v>1</v>
      </c>
      <c r="D10" s="115">
        <v>10000000</v>
      </c>
      <c r="E10" s="108">
        <v>1</v>
      </c>
      <c r="F10" s="109">
        <f>SUMIF(กำแพงเพชร!J21:J21,กำแพงเพชร!$J$21,กำแพงเพชร!$E$21:$E$21)</f>
        <v>10000000</v>
      </c>
      <c r="G10" s="114"/>
      <c r="H10" s="115"/>
      <c r="I10" s="114"/>
      <c r="J10" s="115"/>
      <c r="K10" s="13"/>
      <c r="L10" s="14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</row>
    <row r="11" spans="1:140" s="22" customFormat="1" ht="35.1" customHeight="1">
      <c r="A11" s="138" t="s">
        <v>13</v>
      </c>
      <c r="B11" s="139"/>
      <c r="C11" s="18">
        <f>SUM(C7:C10)</f>
        <v>16</v>
      </c>
      <c r="D11" s="19">
        <f t="shared" ref="D11:J11" si="1">SUM(D7:D10)</f>
        <v>318674000</v>
      </c>
      <c r="E11" s="18">
        <f>SUM(E7:E10)</f>
        <v>15</v>
      </c>
      <c r="F11" s="19">
        <f t="shared" si="1"/>
        <v>316744000</v>
      </c>
      <c r="G11" s="118">
        <f>COUNTIF(กำแพงเพชร!F$6:F$13,กำแพงเพชร!$J$21)</f>
        <v>0</v>
      </c>
      <c r="H11" s="118">
        <f>COUNTIF(กำแพงเพชร!G$6:G$13,กำแพงเพชร!$J$21)</f>
        <v>0</v>
      </c>
      <c r="I11" s="18">
        <f t="shared" si="1"/>
        <v>1</v>
      </c>
      <c r="J11" s="19">
        <f t="shared" si="1"/>
        <v>1930000</v>
      </c>
      <c r="K11" s="20"/>
      <c r="L11" s="21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</row>
    <row r="12" spans="1:140" s="15" customFormat="1" ht="11.25">
      <c r="A12" s="23" t="s">
        <v>14</v>
      </c>
      <c r="B12" s="22" t="s">
        <v>28</v>
      </c>
      <c r="I12" s="24"/>
      <c r="J12" s="25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</row>
    <row r="13" spans="1:140" s="31" customFormat="1" ht="11.25" hidden="1">
      <c r="A13" s="26"/>
      <c r="B13" s="26" t="s">
        <v>15</v>
      </c>
      <c r="C13" s="26"/>
      <c r="D13" s="27"/>
      <c r="E13" s="28" t="s">
        <v>5</v>
      </c>
      <c r="F13" s="29"/>
      <c r="G13" s="28" t="s">
        <v>6</v>
      </c>
      <c r="H13" s="29"/>
      <c r="I13" s="30" t="s">
        <v>4</v>
      </c>
      <c r="J13" s="27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</row>
    <row r="14" spans="1:140" s="15" customFormat="1" ht="11.25"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</row>
    <row r="15" spans="1:140" s="15" customFormat="1" ht="11.25"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</row>
  </sheetData>
  <mergeCells count="9">
    <mergeCell ref="B2:J2"/>
    <mergeCell ref="A11:B11"/>
    <mergeCell ref="A4:A6"/>
    <mergeCell ref="B4:B6"/>
    <mergeCell ref="C4:D5"/>
    <mergeCell ref="I4:J5"/>
    <mergeCell ref="A10:B10"/>
    <mergeCell ref="E4:F5"/>
    <mergeCell ref="G4:H5"/>
  </mergeCells>
  <printOptions horizontalCentered="1"/>
  <pageMargins left="0.23622047244094491" right="0.23622047244094491" top="1.1417322834645669" bottom="0.59055118110236227" header="0.31496062992125984" footer="0.31496062992125984"/>
  <pageSetup paperSize="9" scale="95" orientation="landscape" r:id="rId1"/>
  <headerFooter>
    <oddFooter>&amp;C&amp;"+,Regular"&amp;8&amp;A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K23"/>
  <sheetViews>
    <sheetView tabSelected="1" view="pageBreakPreview" zoomScale="75" zoomScaleSheetLayoutView="75" workbookViewId="0"/>
  </sheetViews>
  <sheetFormatPr defaultRowHeight="18"/>
  <cols>
    <col min="1" max="1" width="4.625" style="38" customWidth="1"/>
    <col min="2" max="2" width="20.625" style="40" customWidth="1"/>
    <col min="3" max="3" width="30.625" style="41" customWidth="1"/>
    <col min="4" max="4" width="14.125" style="78" customWidth="1"/>
    <col min="5" max="5" width="10.75" style="40" customWidth="1"/>
    <col min="6" max="6" width="9.125" style="40" customWidth="1"/>
    <col min="7" max="7" width="8.625" style="38" customWidth="1"/>
    <col min="8" max="8" width="35.625" style="42" customWidth="1"/>
    <col min="9" max="9" width="8.625" style="37" customWidth="1"/>
    <col min="10" max="10" width="7" style="38" customWidth="1"/>
    <col min="11" max="16384" width="9" style="38"/>
  </cols>
  <sheetData>
    <row r="1" spans="1:11" s="47" customFormat="1" ht="12.75">
      <c r="A1" s="156" t="s">
        <v>0</v>
      </c>
      <c r="B1" s="156"/>
      <c r="C1" s="43"/>
      <c r="D1" s="71"/>
      <c r="E1" s="79"/>
      <c r="F1" s="79"/>
      <c r="G1" s="44"/>
      <c r="H1" s="45"/>
      <c r="I1" s="46"/>
    </row>
    <row r="2" spans="1:11" s="47" customFormat="1" ht="12.75">
      <c r="A2" s="48" t="s">
        <v>7</v>
      </c>
      <c r="B2" s="49"/>
      <c r="C2" s="43"/>
      <c r="D2" s="71"/>
      <c r="E2" s="79"/>
      <c r="F2" s="79"/>
      <c r="G2" s="44"/>
      <c r="H2" s="45"/>
      <c r="I2" s="46"/>
    </row>
    <row r="3" spans="1:11">
      <c r="A3" s="35"/>
      <c r="B3" s="39"/>
      <c r="C3" s="34"/>
      <c r="D3" s="72"/>
      <c r="E3" s="39"/>
      <c r="F3" s="39"/>
      <c r="G3" s="35"/>
      <c r="H3" s="36"/>
    </row>
    <row r="4" spans="1:11" s="81" customFormat="1" ht="10.5">
      <c r="A4" s="157" t="s">
        <v>8</v>
      </c>
      <c r="B4" s="159" t="s">
        <v>1</v>
      </c>
      <c r="C4" s="161" t="s">
        <v>2</v>
      </c>
      <c r="D4" s="157" t="s">
        <v>24</v>
      </c>
      <c r="E4" s="165" t="s">
        <v>31</v>
      </c>
      <c r="F4" s="167" t="s">
        <v>32</v>
      </c>
      <c r="G4" s="157" t="s">
        <v>58</v>
      </c>
      <c r="H4" s="163" t="s">
        <v>3</v>
      </c>
      <c r="I4" s="157" t="s">
        <v>57</v>
      </c>
      <c r="K4" s="80"/>
    </row>
    <row r="5" spans="1:11" s="81" customFormat="1" ht="33.75" customHeight="1">
      <c r="A5" s="158"/>
      <c r="B5" s="160"/>
      <c r="C5" s="162"/>
      <c r="D5" s="158"/>
      <c r="E5" s="166"/>
      <c r="F5" s="158"/>
      <c r="G5" s="158"/>
      <c r="H5" s="164"/>
      <c r="I5" s="158"/>
      <c r="K5" s="80"/>
    </row>
    <row r="6" spans="1:11" s="51" customFormat="1" ht="60" customHeight="1">
      <c r="A6" s="52">
        <v>1</v>
      </c>
      <c r="B6" s="53" t="s">
        <v>33</v>
      </c>
      <c r="C6" s="54" t="s">
        <v>34</v>
      </c>
      <c r="D6" s="89">
        <v>80741000</v>
      </c>
      <c r="E6" s="89">
        <v>80741000</v>
      </c>
      <c r="F6" s="56"/>
      <c r="G6" s="55"/>
      <c r="H6" s="57" t="s">
        <v>35</v>
      </c>
      <c r="I6" s="58">
        <v>1</v>
      </c>
      <c r="J6" s="103" t="s">
        <v>9</v>
      </c>
    </row>
    <row r="7" spans="1:11" s="51" customFormat="1" ht="48.75" customHeight="1">
      <c r="A7" s="52">
        <f>A6+1</f>
        <v>2</v>
      </c>
      <c r="B7" s="53"/>
      <c r="C7" s="54" t="s">
        <v>37</v>
      </c>
      <c r="D7" s="89">
        <v>1660000</v>
      </c>
      <c r="E7" s="89">
        <v>1660000</v>
      </c>
      <c r="F7" s="56"/>
      <c r="G7" s="55"/>
      <c r="H7" s="57" t="s">
        <v>36</v>
      </c>
      <c r="I7" s="52">
        <f>I6+1</f>
        <v>2</v>
      </c>
      <c r="J7" s="103" t="s">
        <v>9</v>
      </c>
    </row>
    <row r="8" spans="1:11" s="51" customFormat="1" ht="52.5">
      <c r="A8" s="52">
        <f t="shared" ref="A8:A21" si="0">A7+1</f>
        <v>3</v>
      </c>
      <c r="B8" s="53"/>
      <c r="C8" s="54" t="s">
        <v>21</v>
      </c>
      <c r="D8" s="89">
        <v>1690000</v>
      </c>
      <c r="E8" s="89">
        <v>1690000</v>
      </c>
      <c r="F8" s="56"/>
      <c r="G8" s="55"/>
      <c r="H8" s="57" t="s">
        <v>25</v>
      </c>
      <c r="I8" s="52">
        <f t="shared" ref="I8:I16" si="1">I7+1</f>
        <v>3</v>
      </c>
      <c r="J8" s="103" t="s">
        <v>9</v>
      </c>
    </row>
    <row r="9" spans="1:11" s="63" customFormat="1" ht="68.25" customHeight="1">
      <c r="A9" s="52">
        <f t="shared" si="0"/>
        <v>4</v>
      </c>
      <c r="B9" s="60"/>
      <c r="C9" s="61" t="s">
        <v>22</v>
      </c>
      <c r="D9" s="74">
        <v>3270000</v>
      </c>
      <c r="E9" s="74">
        <v>3270000</v>
      </c>
      <c r="F9" s="62"/>
      <c r="G9" s="59"/>
      <c r="H9" s="57" t="s">
        <v>26</v>
      </c>
      <c r="I9" s="52">
        <f t="shared" si="1"/>
        <v>4</v>
      </c>
      <c r="J9" s="103" t="s">
        <v>9</v>
      </c>
    </row>
    <row r="10" spans="1:11" s="50" customFormat="1" ht="66.75" customHeight="1">
      <c r="A10" s="52">
        <f t="shared" si="0"/>
        <v>5</v>
      </c>
      <c r="B10" s="97"/>
      <c r="C10" s="92" t="s">
        <v>40</v>
      </c>
      <c r="D10" s="98">
        <v>24896400</v>
      </c>
      <c r="E10" s="98">
        <v>24896400</v>
      </c>
      <c r="F10" s="94"/>
      <c r="G10" s="95"/>
      <c r="H10" s="96" t="s">
        <v>41</v>
      </c>
      <c r="I10" s="52">
        <f t="shared" si="1"/>
        <v>5</v>
      </c>
      <c r="J10" s="103" t="s">
        <v>9</v>
      </c>
    </row>
    <row r="11" spans="1:11" s="51" customFormat="1" ht="52.5">
      <c r="A11" s="52">
        <f t="shared" si="0"/>
        <v>6</v>
      </c>
      <c r="B11" s="53"/>
      <c r="C11" s="64" t="s">
        <v>42</v>
      </c>
      <c r="D11" s="75">
        <v>1035000</v>
      </c>
      <c r="E11" s="75">
        <v>1035000</v>
      </c>
      <c r="F11" s="56"/>
      <c r="G11" s="55"/>
      <c r="H11" s="82" t="s">
        <v>43</v>
      </c>
      <c r="I11" s="52">
        <f t="shared" si="1"/>
        <v>6</v>
      </c>
      <c r="J11" s="103" t="s">
        <v>9</v>
      </c>
    </row>
    <row r="12" spans="1:11" s="51" customFormat="1" ht="48.75" customHeight="1">
      <c r="A12" s="52">
        <f t="shared" si="0"/>
        <v>7</v>
      </c>
      <c r="B12" s="120"/>
      <c r="C12" s="121" t="s">
        <v>20</v>
      </c>
      <c r="D12" s="122">
        <v>680000</v>
      </c>
      <c r="E12" s="122">
        <v>680000</v>
      </c>
      <c r="F12" s="123"/>
      <c r="G12" s="124"/>
      <c r="H12" s="125" t="s">
        <v>44</v>
      </c>
      <c r="I12" s="52">
        <f t="shared" si="1"/>
        <v>7</v>
      </c>
      <c r="J12" s="103" t="s">
        <v>9</v>
      </c>
    </row>
    <row r="13" spans="1:11" s="51" customFormat="1" ht="55.5" customHeight="1">
      <c r="A13" s="52">
        <f t="shared" si="0"/>
        <v>8</v>
      </c>
      <c r="B13" s="91"/>
      <c r="C13" s="92" t="s">
        <v>45</v>
      </c>
      <c r="D13" s="93">
        <v>4000000</v>
      </c>
      <c r="E13" s="93">
        <v>4000000</v>
      </c>
      <c r="F13" s="105"/>
      <c r="G13" s="99"/>
      <c r="H13" s="96" t="s">
        <v>46</v>
      </c>
      <c r="I13" s="52">
        <f t="shared" si="1"/>
        <v>8</v>
      </c>
      <c r="J13" s="103" t="s">
        <v>9</v>
      </c>
    </row>
    <row r="14" spans="1:11" s="50" customFormat="1" ht="59.25" customHeight="1">
      <c r="A14" s="52">
        <f t="shared" si="0"/>
        <v>9</v>
      </c>
      <c r="B14" s="65" t="s">
        <v>19</v>
      </c>
      <c r="C14" s="54" t="s">
        <v>38</v>
      </c>
      <c r="D14" s="73">
        <v>27650000</v>
      </c>
      <c r="E14" s="73">
        <v>27650000</v>
      </c>
      <c r="F14" s="56"/>
      <c r="G14" s="55"/>
      <c r="H14" s="57" t="s">
        <v>39</v>
      </c>
      <c r="I14" s="52">
        <f t="shared" si="1"/>
        <v>9</v>
      </c>
      <c r="J14" s="103" t="s">
        <v>9</v>
      </c>
    </row>
    <row r="15" spans="1:11" s="50" customFormat="1" ht="57.75" customHeight="1">
      <c r="A15" s="52">
        <f t="shared" si="0"/>
        <v>10</v>
      </c>
      <c r="B15" s="53"/>
      <c r="C15" s="54" t="s">
        <v>47</v>
      </c>
      <c r="D15" s="73">
        <v>4000000</v>
      </c>
      <c r="E15" s="73">
        <v>4000000</v>
      </c>
      <c r="F15" s="100"/>
      <c r="G15" s="101"/>
      <c r="H15" s="57" t="s">
        <v>23</v>
      </c>
      <c r="I15" s="52">
        <f t="shared" si="1"/>
        <v>10</v>
      </c>
      <c r="J15" s="103" t="s">
        <v>9</v>
      </c>
    </row>
    <row r="16" spans="1:11" s="50" customFormat="1" ht="38.25" customHeight="1">
      <c r="A16" s="52">
        <f t="shared" si="0"/>
        <v>11</v>
      </c>
      <c r="B16" s="127"/>
      <c r="C16" s="128" t="s">
        <v>50</v>
      </c>
      <c r="D16" s="129">
        <v>2760000</v>
      </c>
      <c r="E16" s="129">
        <v>2760000</v>
      </c>
      <c r="F16" s="130"/>
      <c r="G16" s="131"/>
      <c r="H16" s="132" t="s">
        <v>51</v>
      </c>
      <c r="I16" s="126">
        <f t="shared" si="1"/>
        <v>11</v>
      </c>
      <c r="J16" s="133" t="s">
        <v>9</v>
      </c>
    </row>
    <row r="17" spans="1:10" s="50" customFormat="1" ht="47.25" customHeight="1">
      <c r="A17" s="52">
        <f t="shared" si="0"/>
        <v>12</v>
      </c>
      <c r="B17" s="53"/>
      <c r="C17" s="54" t="s">
        <v>52</v>
      </c>
      <c r="D17" s="73">
        <v>1930000</v>
      </c>
      <c r="E17" s="135"/>
      <c r="F17" s="100"/>
      <c r="G17" s="70" t="s">
        <v>9</v>
      </c>
      <c r="H17" s="57" t="s">
        <v>53</v>
      </c>
      <c r="I17" s="58"/>
      <c r="J17" s="103"/>
    </row>
    <row r="18" spans="1:10" s="50" customFormat="1" ht="38.25" customHeight="1">
      <c r="A18" s="52">
        <f t="shared" si="0"/>
        <v>13</v>
      </c>
      <c r="B18" s="91"/>
      <c r="C18" s="92" t="s">
        <v>54</v>
      </c>
      <c r="D18" s="98">
        <v>4813600</v>
      </c>
      <c r="E18" s="98">
        <v>4813600</v>
      </c>
      <c r="F18" s="106"/>
      <c r="G18" s="99"/>
      <c r="H18" s="96" t="s">
        <v>55</v>
      </c>
      <c r="I18" s="90">
        <f>I16+1</f>
        <v>12</v>
      </c>
      <c r="J18" s="136" t="s">
        <v>9</v>
      </c>
    </row>
    <row r="19" spans="1:10" s="50" customFormat="1" ht="49.5" customHeight="1">
      <c r="A19" s="52">
        <f t="shared" si="0"/>
        <v>14</v>
      </c>
      <c r="B19" s="53" t="s">
        <v>18</v>
      </c>
      <c r="C19" s="54" t="s">
        <v>48</v>
      </c>
      <c r="D19" s="73">
        <v>69497500</v>
      </c>
      <c r="E19" s="73">
        <v>69497500</v>
      </c>
      <c r="F19" s="100"/>
      <c r="G19" s="101"/>
      <c r="H19" s="57" t="s">
        <v>49</v>
      </c>
      <c r="I19" s="52">
        <f>I18+1</f>
        <v>13</v>
      </c>
      <c r="J19" s="103" t="s">
        <v>9</v>
      </c>
    </row>
    <row r="20" spans="1:10" s="50" customFormat="1" ht="49.5" customHeight="1">
      <c r="A20" s="52">
        <f t="shared" si="0"/>
        <v>15</v>
      </c>
      <c r="B20" s="91"/>
      <c r="C20" s="92" t="s">
        <v>56</v>
      </c>
      <c r="D20" s="98">
        <v>80050500</v>
      </c>
      <c r="E20" s="98">
        <v>80050500</v>
      </c>
      <c r="F20" s="106"/>
      <c r="G20" s="102"/>
      <c r="H20" s="96" t="s">
        <v>49</v>
      </c>
      <c r="I20" s="119">
        <f>I19+1</f>
        <v>14</v>
      </c>
      <c r="J20" s="134" t="s">
        <v>9</v>
      </c>
    </row>
    <row r="21" spans="1:10" s="88" customFormat="1" ht="25.5">
      <c r="A21" s="52">
        <f t="shared" si="0"/>
        <v>16</v>
      </c>
      <c r="B21" s="154" t="s">
        <v>17</v>
      </c>
      <c r="C21" s="155"/>
      <c r="D21" s="84">
        <v>10000000</v>
      </c>
      <c r="E21" s="84">
        <v>10000000</v>
      </c>
      <c r="F21" s="85"/>
      <c r="G21" s="86"/>
      <c r="H21" s="87"/>
      <c r="I21" s="83"/>
      <c r="J21" s="103" t="s">
        <v>9</v>
      </c>
    </row>
    <row r="22" spans="1:10" s="50" customFormat="1" ht="11.25" thickBot="1">
      <c r="B22" s="66"/>
      <c r="C22" s="67"/>
      <c r="D22" s="76">
        <f>SUM(D6:D21)</f>
        <v>318674000</v>
      </c>
      <c r="E22" s="104">
        <f>SUM(E6:E21)</f>
        <v>316744000</v>
      </c>
      <c r="F22" s="66"/>
      <c r="H22" s="68"/>
      <c r="I22" s="69"/>
    </row>
    <row r="23" spans="1:10" s="50" customFormat="1" ht="11.25" thickTop="1">
      <c r="B23" s="66"/>
      <c r="C23" s="67"/>
      <c r="D23" s="77"/>
      <c r="F23" s="66"/>
      <c r="H23" s="68"/>
      <c r="I23" s="69"/>
    </row>
  </sheetData>
  <mergeCells count="11">
    <mergeCell ref="I4:I5"/>
    <mergeCell ref="D4:D5"/>
    <mergeCell ref="G4:G5"/>
    <mergeCell ref="H4:H5"/>
    <mergeCell ref="E4:E5"/>
    <mergeCell ref="F4:F5"/>
    <mergeCell ref="B21:C21"/>
    <mergeCell ref="A1:B1"/>
    <mergeCell ref="A4:A5"/>
    <mergeCell ref="B4:B5"/>
    <mergeCell ref="C4:C5"/>
  </mergeCells>
  <printOptions horizontalCentered="1"/>
  <pageMargins left="0.23622047244094491" right="0.23622047244094491" top="0.74803149606299213" bottom="0.35433070866141736" header="0.31496062992125984" footer="0.31496062992125984"/>
  <pageSetup paperSize="9" scale="94" fitToHeight="0" orientation="landscape" r:id="rId1"/>
  <headerFooter>
    <oddFooter>&amp;C&amp;"+,Regular"&amp;8รายละเอียด&amp;A  หน้า &amp;P / &amp;N</oddFooter>
  </headerFooter>
  <rowBreaks count="1" manualBreakCount="1">
    <brk id="1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สรุป  กำแพงเพชร</vt:lpstr>
      <vt:lpstr>กำแพงเพชร</vt:lpstr>
      <vt:lpstr>กำแพงเพชร!Print_Area</vt:lpstr>
      <vt:lpstr>'สรุป  กำแพงเพชร'!Print_Area</vt:lpstr>
      <vt:lpstr>กำแพงเพชร!Print_Titles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anchalee</dc:creator>
  <cp:lastModifiedBy>anchalee</cp:lastModifiedBy>
  <cp:lastPrinted>2011-09-21T06:18:40Z</cp:lastPrinted>
  <dcterms:created xsi:type="dcterms:W3CDTF">2009-12-31T06:56:09Z</dcterms:created>
  <dcterms:modified xsi:type="dcterms:W3CDTF">2011-09-30T03:30:43Z</dcterms:modified>
</cp:coreProperties>
</file>