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35" windowHeight="7365" activeTab="1"/>
  </bookViews>
  <sheets>
    <sheet name="สรุป นครสวรรค์" sheetId="7" r:id="rId1"/>
    <sheet name="นครสวรรค์" sheetId="9" r:id="rId2"/>
  </sheets>
  <definedNames>
    <definedName name="_xlnm.Print_Area" localSheetId="1">นครสวรรค์!$A$1:$J$40</definedName>
    <definedName name="_xlnm.Print_Area" localSheetId="0">'สรุป นครสวรรค์'!$A$1:$J$15</definedName>
    <definedName name="_xlnm.Print_Titles" localSheetId="1">นครสวรรค์!$1:$5</definedName>
  </definedNames>
  <calcPr calcId="125725" calcMode="manual"/>
</workbook>
</file>

<file path=xl/calcChain.xml><?xml version="1.0" encoding="utf-8"?>
<calcChain xmlns="http://schemas.openxmlformats.org/spreadsheetml/2006/main">
  <c r="A7" i="9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F12" i="7"/>
  <c r="E12"/>
  <c r="C13"/>
  <c r="J11"/>
  <c r="I11"/>
  <c r="J7"/>
  <c r="I7"/>
  <c r="I9"/>
  <c r="J9"/>
  <c r="H7"/>
  <c r="E7"/>
  <c r="C7" s="1"/>
  <c r="J7" i="9"/>
  <c r="J8" s="1"/>
  <c r="J9" s="1"/>
  <c r="J10" s="1"/>
  <c r="J11" s="1"/>
  <c r="J12" s="1"/>
  <c r="J13" s="1"/>
  <c r="J14" s="1"/>
  <c r="J15" s="1"/>
  <c r="J16" s="1"/>
  <c r="J17" s="1"/>
  <c r="J18" s="1"/>
  <c r="J19" s="1"/>
  <c r="J20" s="1"/>
  <c r="J22" s="1"/>
  <c r="J28" s="1"/>
  <c r="F40"/>
  <c r="D40"/>
  <c r="E40"/>
  <c r="F7" i="7"/>
  <c r="J12"/>
  <c r="I12"/>
  <c r="H12"/>
  <c r="G12"/>
  <c r="H11"/>
  <c r="G11"/>
  <c r="F11"/>
  <c r="E11"/>
  <c r="J10"/>
  <c r="I10"/>
  <c r="H10"/>
  <c r="G10"/>
  <c r="F10"/>
  <c r="E10"/>
  <c r="H9"/>
  <c r="G9"/>
  <c r="F9"/>
  <c r="E9"/>
  <c r="J8"/>
  <c r="I8"/>
  <c r="H8"/>
  <c r="G8"/>
  <c r="G14" s="1"/>
  <c r="F8"/>
  <c r="E8"/>
  <c r="J29" i="9" l="1"/>
  <c r="D9" i="7"/>
  <c r="C9"/>
  <c r="D7"/>
  <c r="D11"/>
  <c r="C11"/>
  <c r="J31" i="9" l="1"/>
  <c r="J32" s="1"/>
  <c r="J33" s="1"/>
  <c r="J34" s="1"/>
  <c r="J35" s="1"/>
  <c r="J36" s="1"/>
  <c r="C10" i="7"/>
  <c r="D12"/>
  <c r="J14"/>
  <c r="H14"/>
  <c r="C12"/>
  <c r="D10"/>
  <c r="C8"/>
  <c r="C14" s="1"/>
  <c r="D8"/>
  <c r="E14"/>
  <c r="I14"/>
  <c r="F14"/>
  <c r="D14" l="1"/>
</calcChain>
</file>

<file path=xl/sharedStrings.xml><?xml version="1.0" encoding="utf-8"?>
<sst xmlns="http://schemas.openxmlformats.org/spreadsheetml/2006/main" count="156" uniqueCount="104">
  <si>
    <t>ภาคเหนือ</t>
  </si>
  <si>
    <t>ยุทธศาสตร์</t>
  </si>
  <si>
    <t>ข้อสังเกต/เหตุผล</t>
  </si>
  <si>
    <t>ชื่อโครงการ</t>
  </si>
  <si>
    <t>REF</t>
  </si>
  <si>
    <t>ที่</t>
  </si>
  <si>
    <t>โครงการที่เสนอใช้งบประมาณจังหวัด</t>
  </si>
  <si>
    <t>จำนวน</t>
  </si>
  <si>
    <t>บาท</t>
  </si>
  <si>
    <t>รวมทั้งหมด</t>
  </si>
  <si>
    <t>จังหวัดนครสวรรค์</t>
  </si>
  <si>
    <t>ลำดับโครงการตามเล่มแผนฯ</t>
  </si>
  <si>
    <t>P</t>
  </si>
  <si>
    <t>แผนพัฒนาจังหวัดนครสวรรค์ ที่เสนอให้พิจารณา ประกอบด้วย 6 ยุทธศาสตร์ โดยแต่ละยุทธศาสตร์มีจำนวนและวงเงินโครงการ รวมทั้งผลการพิจารณา ดังนี้</t>
  </si>
  <si>
    <t>การสร้างความเข้มแข็งของชุมชนตามแนวทางปรัชญาเศรษฐกิจพอเพียง</t>
  </si>
  <si>
    <t>การสร้างมูลค่าเพิ่มทางการเกษตรการค้าและอุตสาหกรรมการเกษตรที่สมดุล</t>
  </si>
  <si>
    <t>การเสริมสร้างธรรมาภิบาลและการบริหารกิจการบ้านเมืองที่ดี</t>
  </si>
  <si>
    <t>การส่งเสริมการท่องเที่ยวเชิงวัฒนธรรมและธรรมชาติ</t>
  </si>
  <si>
    <t>การฝึกอบรมข้าราชการ 900 คน/จัดทำฐานข้อมูลบุคคลพร้อมจัดหาคอมพิวเตอร์ 2 ชุด/ภารกิจประจำของหน่วยงาน</t>
  </si>
  <si>
    <t>การฝึกอบรมพัฒนาการปฎิบัติงานของกำนัน ผู้ใหญ่บ้าน อปท.ข้าราชการ /ภารกิจหน่วยงานประจำ</t>
  </si>
  <si>
    <t>การฝึกอบรมพัฒนาอาสาสมัครต้นแบบประชาธิปไตย 7165 คน 1433 หมู่บ้าน และจัดทำสื่อประชาสัมพันธ์/ภารกิจหน่วยงานประจำ</t>
  </si>
  <si>
    <t>ฝึกอบรมประชาชนจัดทำแผนชุมชน/ภารกิจประจำของหน่วยราชการ</t>
  </si>
  <si>
    <t>อบรมความรู้ด้านการท่องเที่ยวการบริการกับบุคลากรในชุมชน 150 คน เพื่อสร้างอาชีพ เพิ่มรายได้ เพิ่มพูนทักษะด้านการบริการ สนับสนุนการท่องเที่ยว</t>
  </si>
  <si>
    <t>ส่งเสริมการจัดกิจกรรมการท่องเที่ยว พัฒนาแหล่งท่องเที่ยว ช่วยสนับสนุนการท่องเที่ยวของจังหวัด เพิ่มรายได้ประชาชน สอดคล้องกับยุทธศาสตร์จังหวัด</t>
  </si>
  <si>
    <t>จัดทำสื่อประชาสัมพันธ์ ป้ายคัทเอาท์ 10 ป้าย ป้ายบอกทาง 60 ป้าย แผ่นพับ เพื่อประชาสัมพันธ์สนับสนุนการท่องเที่ยวของจังหวัด สอดคล้องกับยุทธศาสตร์จังหวัด</t>
  </si>
  <si>
    <t>หมายเหตุ:</t>
  </si>
  <si>
    <t>เพิ่มศักยภาพการท่องเที่ยวเชิงวัฒนธรรมและธรรมชาติที่สำคัญของจังหวัดจำนวน 4 แห่งและส่งเสริมกิจกรรมการท่องเที่ยวเชิงวัฒนธรรมที่เป็นเอกลักษณ์ของจังหวัด สอดคล้องยุทธศาสตร์จังหวัดด้าน6.การส่งเสริมการท่องเที่ยวเชิงวัฒนธรรมและธรรมชาติ</t>
  </si>
  <si>
    <t>ค่าใช้จ่ายในการบริหารงานจังหวัดแบบบูรณาการ</t>
  </si>
  <si>
    <t>วงเงินปี 2555 (บาท)</t>
  </si>
  <si>
    <t>การสร้างมูลค่าเพิ่มทางการเกษตร การค้า และอุตสาหกรรมการเกษตรที่สมดุล</t>
  </si>
  <si>
    <t xml:space="preserve">โครงการส่งเสริมการเพิ่มมูลค่าสินค้าทางการเกษตร </t>
  </si>
  <si>
    <t>โครงการพัฒนามาตรฐานผลิตภัณฑ์ บรรจุภัณฑ์ผลิตภัณฑ์ OTOP</t>
  </si>
  <si>
    <t>โครงการส่งเสริมศักยภาพการเลี้ยงสัตว์น้ำเพื่อเป็นแหล่งวัตถุดิบในการแปรรูป</t>
  </si>
  <si>
    <t>โครงการส่งเสริมและพัฒนากลุ่มและกองทุน</t>
  </si>
  <si>
    <t>การพัฒนาคนให้มีคุณภาพชีวิตที่ดี มีคุณธรรม นำความรู้และเกิดความผาสุก</t>
  </si>
  <si>
    <t>โครงการพัฒนาศักยภาพเด็กวัยเรียนและเยาวชนแบบบูรณาการจังหวัดนครสวรรค์</t>
  </si>
  <si>
    <t>โครงการส่งเสริมอาชีพและรวมกลุ่มประกอบอาชีพแก่ประชาชนผู้ด้อยโอกาส</t>
  </si>
  <si>
    <t>โครงการป้องกันและเสริมสร้างความปลอดภัยในชีวิตและทรัพย์สิน</t>
  </si>
  <si>
    <t>โครงการส่งเสริมการท่องเที่ยวเชิงวัฒนธรรมและธรรมชาติ</t>
  </si>
  <si>
    <t>โครงการสร้างความเข้มแข็งของชุมชนตามแนวทางปรัชญาเศรษฐกิจพอเพียง</t>
  </si>
  <si>
    <t>โครงการอนุรักษ์และฟื้นฟูและป้องกันทรัพยากรธรรมชาติ</t>
  </si>
  <si>
    <t>โครงการส่งเสริมเฝ้าระวังและควบคุมคุณภาพสิ่งแวดล้อม(การลดปริมาณขยะมูลฝอยและการอนุรักษ์แม่น้ำ)</t>
  </si>
  <si>
    <t>โครงการอนุรักษ์พลังงานและพัฒนาพลังงานทดแทน</t>
  </si>
  <si>
    <t>โครงการเพิ่มประสิทธิภาพการปฏิบัติราชการและการให้บริการประชาชน</t>
  </si>
  <si>
    <t>พัฒนาคุณภาพและมาตรฐานผลิตภัณฑ์ OTOP /อบรมสมาชิกกลุ่มผู้ผลิต OTOP 15 กลุ่มๆละ 20 คน/เผยแพร่ประชาสัมพันธ์ผลิตภัณฑ์ OTOP ของจังหวัด/จัดหาช่องทางการจำหน่ายผลิตภัณฑ์ OTOP ในจังหวัดและต่างจังหวัด ผู้ผลิตสินค้า OTOP มีความสามารถในการแข่งขันทางธุรกิจเพิ่มขึ้น</t>
  </si>
  <si>
    <t>ผลิตเครื่องอบไล่ความชื้นข้าวเปลือกให้แก่โรงสีชุมชน อบรมให้ความรู้ในการแปรรูปข้าวสารและการดำเนินธุรกิจรวบรวมผลผลิตแก่กลุ่มผลิตข้าวกล้อง หรือศูนย์ข้าวชุมชน ช่วยแก้ปัญหาการแตกหักของข้าวเปลือกที่มีความชื้นมาก เป็นการสร้างมูลค่าเพิ่มแก่ผลผลิตด้านการแปรรูปข้าว สอดคล้องประเด็นยุทธศาสตร์</t>
  </si>
  <si>
    <t xml:space="preserve">จัดอบรมการพัฒนาศักยภาพด้านการตลาดสินค้าและการพัฒนาผลิตภัณฑ์ให้มีคุณภาพ ตรงกับความต้องการของตลาด/จัดแสดง จำหน่ายสินค้าและเจรจาการค้า/ประชาสัมพันธ์สินค้า เป็นการเพิ่มช่องทางการตลาด และเครือข่ายทางการค้า สอดคล้องประเด็นยุทธศาสตร์ </t>
  </si>
  <si>
    <t>สัมมนาวิชาการด้านการวางแผนพัฒนาการศึกษา/จัดทำแผนพัฒนาการศึกษา/ผลิตสื่อส่งเสริมการเรียนรู้/ประกวดสิ่งประดิษฐ์เพื่อการศึกษา/จัดกิจกรรมค่ายอาเซียนศึกษา/สัมมนาดูงานบุคลากรครู/เป็นภารกิจปกติของหน่วยราชการ</t>
  </si>
  <si>
    <t>คัดเลือกชุมชนนำร่องลดปริมาณขยะ 10 ชุมชน ชุมชนอนุรักษ์แม่น้ำ 40 ชุมชน/ให้ความรู้การลดปริมาณขยะ อนุรักษ์แม่น้ำ/จัดหาวัสดุสาธิตจัดทำธนาคารวัสดุรีไซเคิล/จัดหาอุปกรณ์ตรวจวัดคุณภาพน้ำ/จัดตั้งธนาคารวัสดุรีไซเคิล/จัดตั้งกลุ่มอนุรักษ์แม่น้ำ เป็นการช่วยฟื้นฟูและควบคุมคุณภาพสิ่งแวดล้อม สอดคล้องประเด็นยุทธศาสตร์</t>
  </si>
  <si>
    <t>จัดหาพลังงานทดแทนใช้เป็นเชื้อเพลิงในการหุงต้มในครัวเรือน โดยคัดเลือกครัวเรือนที่มีการเลี้ยงสัตว์จำนวนเพียงพอใช้ผลิตก๊าซชีวภาพ/สร้างบ่อหมักก๊าซชีวภาพจากมูลสัตว์และระบบส่งก๊าซ 15 บ่อ/อบรมครัวเรือนในการใช้งานและดูแลระบบ ช่วยลดค่าใช้จ่ายด้านพลังงานของครัวเรือน ลดปัญหาสิ่งแวดล้อม สอดคล้องประเด็นยุทธศาสตร์</t>
  </si>
  <si>
    <t>จัดตั้งศูนย์บริการร่วมจังหวัด/อำเภอที่ได้มาตรฐานตามเกณฑ์ ก.พ.ร./พัฒนาบุคลากรด้านบริการประชาชน/จัดหน่วยออกให้บริการประชาชนในพื้นที่ห่างไกลเดือนละ 1 ครั้ง/เป็นภารกิจปกติของหน่วยราชการ</t>
  </si>
  <si>
    <t>จัดตั้งชุดเฉพาะกิจ จำนวน 6 ชุด ๆ ละ 12 นาย เพื่อตรวจสอบสถานประกอบการ สถานบันเทิง หอพัก ฯลฯ/บังคับใช้กฎหมายปราบปรามแรงงานต่างด้าวเข้าเมืองผิดกฎหมาย/บังคับใช้กฎหมายในการป้องกันอาชญากรรมและยาเสพติด/เป็นภารกิจปกติของหน่วยราชการ</t>
  </si>
  <si>
    <t xml:space="preserve">การบริหารจัดการทรัพยากรธรรมชาติสิ่งแวดล้อมให้มีประสิทธิภาพอย่างยั่งยืน </t>
  </si>
  <si>
    <t xml:space="preserve">ก่อสร้างประปาหมู่บ้านแบบผิวดินขนาดใหญ่มาก เพื่อแก้ไขปัญหาขาดแคลนน้ำอุปโภคบริโภค ประชาชนมีน้ำสะอาดสำหรับอุปโภค บริโภค และประกอบอาชีพได้ตลอดปี เป็นการพัฒนาคุณภาพชีวิตของประชาชน นำไปสู่การบรรลุวิสัยทัศน์ของจังหวัด </t>
  </si>
  <si>
    <t xml:space="preserve">ก่อสร้างประปาหมู่บ้าน เพื่อแก้ไขปัญหาขาดแคลนน้ำอุปโภคบริโภค ประชาชนมีน้ำสะอาดสำหรับอุปโภค บริโภค และประกอบอาชีพได้ตลอดปี เป็นการพัฒนาคุณภาพชีวิตของประชาชน นำไปสู่การบรรลุวิสัยทัศน์ของจังหวัด </t>
  </si>
  <si>
    <t>เป็นการพัฒนาและปรับปรุงเส้นทางคมนาคม โดยก่อสร้างถนนและสะพานให้ได้มาตรฐาน เป็นการเชื่อมโยงโครงข่ายถนนในชนบทเข้ากับโครงข่ายถนนของกรมทางหลวงชนบท เกษตรกรสามารถใช้ในการสัญจร และขนส่งสินค้าทางการเกษตรออกสู่ตลาดได้สะดวก รวดเร็ว ทุกฤดูกาล เพิ่มขีดความสามารถในการแข่งขันแก่เกษตรกร ลดต้นทุนการผลิต เกษตรกรมีรายได้เพิ่มขึ้น</t>
  </si>
  <si>
    <t>การพัฒนาคนให้มีคุณภาพชีวิตที่ดีมีคุณธรรม    นำความรู้และเกิดความผาสุก</t>
  </si>
  <si>
    <t>โครงการแก้ไขปัญหาการขาดแคลนน้ำอุปโภคบริโภค 
1 กิจกรรม :- ก่อสร้างประปาหมู่บ้านแบบผิวดินขนาดใหญ่มาก หมู่ที่ 5-6 ต.พนมเศษ อ.ท่าตะโก จ.นครสวรรค์</t>
  </si>
  <si>
    <t>จัดตั้งและพัฒนากลุ่มอาชีพด้านการประมง คัดเลือกเกษตรกรเข้าร่วมโครงการ 30 ราย จัดซื้อเครื่องมือและอุปกรณ์สำหรับ
การแปรรูปและการจัดทำบรรจุภัณฑ์ มอบปัจจัยการผลิตแก่กลุ่มเกษตรกร อบรมถ่ายทอดเทคโนโลยีการจัดตั้งและรวมกลุ่มอาชีพ และมาตรฐานการผลิตสินค้าประมง ศึกษาดูงาน เป็นการสร้างเครือข่ายกลุ่มอาชีพด้านการประมง เกษตรกรมีอำนาจต่อรองราคาในการจำหน่าย ขยายช่องทางการจำหน่ายสินค้าสัตว์น้ำ เกษตรกรมีรายได้เพิ่มขึ้นและมีความมั่นคงในอาชีพประมง</t>
  </si>
  <si>
    <t>คัดเลือกชุมชน หมู่บ้านต้นแบบ/รณรงค์และประชาสัมพันธ์โครงการ/จัดตั้งทีมวิทยากรต้นแบบ ทีมสหวิชาชีพ/จัดประชุม
เชิงปฏิบัติการแก้ปัญหาพัฒนาศักยภาพเด็กและเยาวชน/จัดเวทีแลกเปลี่ยนเรียนรู้ระดับจังหวัดและชุมชน/เป็นภารกิจปกติของหน่วยราชการ</t>
  </si>
  <si>
    <t>โครงการเพิ่มโอกาสทางการศึกษาและการเรียนรู้
ตลอดชีวิต</t>
  </si>
  <si>
    <t>แก้ไขปัญหายาเสพติด/มอบนโยบายแก่ผู้นำหมู่บ้าน ชุมชน/
จัดกิจกรรมเชิงสร้างสรรค์ให้เยาวชน นักเรียน นักศึกษากลุ่มเสี่ยง/อบรมครอบครัวกลุ่มเสี่ยง/สืบสวน จับกุม/จัดทำค่ายปรับเปลี่ยนพฤติกรรมให้กับผู้เสพ/สร้างเครือข่าย TO BE NUMBER ONE 
ในสถานประกอบการ/ผลิตสื่อรณรงค์ประชาสัมพันธ์ ช่วยลดปัญหาสังคมและปัญหายาเสพติดในพื้นที่</t>
  </si>
  <si>
    <t>ส่งเสริมการปลูกไม้ใช้สอย พืชสมุนไพรสืบสานภูมิปัญญาท้องถิ่น/ก่อสร้างฝายต้นน้ำลำธาร (Check Dam) 96 ตัว/ปลูกป่าแนวกันชน/ฟื้นฟูแหล่งน้ำธรรมชาติ/เป็นการอนุรักษ์ ฟื้นฟูทรัพยากรธรรมชาติให้เกิดความยั่งยืนโดยการมีส่วนร่วมจาก
ทุกภาคส่วน สอดคล้องประเด็นยุทธศาสตร์</t>
  </si>
  <si>
    <t>ก่อสร้างเขื่อนเรียงหินป้องกันการพังทลายของตลิ่งริมแม่น้ำ 
ลดการถูกกัดเซาะของตลิ่งริมแม่น้ำปิง ลดความเสียหายของถนนและบ้านเรือนประชาชน เป็นแนวป้องกันน้ำท่วม</t>
  </si>
  <si>
    <t>ส่งเสริมการผลิตเมล็ดพันธุ์ข้าวพันธุ์ดีให้เพียงพอและกระจายไปสู่ชุมชน ส่งเสริมให้เกษตรกรมีความรู้ความสามารถในการผลิตข้าวคุณภาพดี และความรู้ในด้านการดำเนินธุรกิจด้านเมล็ดพันธุ์ข้าว โดยจัดทำแปลงผลิตเมล็ดข้าวพันธุ์ดี และอบรมเชื่อมโยงเครือข่ายสมาชิก 1,500 คน สอดคล้องประเด็นยุทธศาสตร์</t>
  </si>
  <si>
    <t>กรอบวงเงินที่จะได้รับการจัดสรรในปีงบประมาณ 2555 ตามเกณฑ์ของ ก.น.จ. ของจังหวัดนครสวรรค์ จำนวน 179,759,300 บาท</t>
  </si>
  <si>
    <t>เห็นควรสนับสนุนงบประมาณ</t>
  </si>
  <si>
    <t>ปรับลดงบประมาณ</t>
  </si>
  <si>
    <t>เห็นควรสนับสนุนงบประมาณ (บาท)</t>
  </si>
  <si>
    <t>ปรับลดงบประมาณ (บาท)</t>
  </si>
  <si>
    <t>ปรับปรุงลานกีฬาต้านยาเสพติด อำเภอหนองบัว จ.นครสวรรค์</t>
  </si>
  <si>
    <t>ปรับปรุงระบบส่องสว่างของสนามกีฬาหน้าที่ว่าการอำเภอหนองบัวพร้อมปรับปรุงอาคารอำนวยการ เพื่ออำนวยความสะดวกแก่ประชาชนให้มาออกกำลังกาย และห่างไกลยาเสพติด สนองนโยบายเร่งด่วนของรัฐบาล</t>
  </si>
  <si>
    <t>พัฒนาคุณภาพการศึกษาด้วยสื่ออิเล็กทรอนิกส์</t>
  </si>
  <si>
    <t>พัฒนาการใช้เทคโนโลยีสารสนเทศเพื่อการศึกษา โดยจัดระบบการเรียนการสอนแบบอิเล็กทรอนิกส์ในสถานศึกษาสังกัด สพป.นว.เขต 1 จำนวน 17 แห่ง เป็นการจัดซื้อครุภัณฑ์</t>
  </si>
  <si>
    <t>การปฏิบัติการเชิงรุกเพื่อป้องกัน แก้ไขปัญหายาเสพติดและจัดระเบียบสังคมจังหวัดนครสวรรค์</t>
  </si>
  <si>
    <t>โครงการพัฒนาทักษะและเทคนิคการจัดการเรียนรู้</t>
  </si>
  <si>
    <t>สนับสนุนการดำเนินโครงการอันเนื่องมาจากพระราชดำริ จังหวัดนครสวรรค์</t>
  </si>
  <si>
    <r>
      <rPr>
        <b/>
        <sz val="8"/>
        <color indexed="8"/>
        <rFont val="Tahoma"/>
        <family val="2"/>
        <scheme val="major"/>
      </rPr>
      <t>การบริหารจัดการทรัพยากรธรรมชาติสิ่งแวดล้อมให้มีประสิทธิภาพอย่างยั่งยื</t>
    </r>
    <r>
      <rPr>
        <sz val="8"/>
        <color indexed="8"/>
        <rFont val="Tahoma"/>
        <family val="2"/>
        <scheme val="major"/>
      </rPr>
      <t>น</t>
    </r>
  </si>
  <si>
    <t>ส่งเสริมตลาดผลิตภัณฑ์ชุมชนจังหวัดนครสวรรค์</t>
  </si>
  <si>
    <t>ประกอบด้วยปรับปรุงแหล่งน้ำ วางระบบท่อระบายน้ำ ก่อสร้างท่อลอดเหลี่ยม ขุดลอกแหล่งน้ำ เพื่อเป็นการแก้ไขและบรรเทาปัญหาน้ำท่วม และแก้ปัญหาขาดแคลนน้ำ เพื่อกักเก้บน้ำและช่วยป้องกันแก้ไขปัญหาอุทกภัย เกษตรกรมีน้ำใช้เพียงพอทำการเกษตร และลดความเสี่ยงจากความเสียหายจากภัยธรรมชาติ สอดคล้องกับนโยบายรัฐบาลข้อ 1.4 การบริหารจัดการน้ำฯ</t>
  </si>
  <si>
    <t xml:space="preserve">โครงการก่อสร้างเขื่อนเรียงหินป้องกันตลิ่งริมแม่น้ำ 
1 กิจกรรม :- ก่อสร้างเขื่อนป้องกันตลิ่ง หมู่ที่ 2 ต.บางตาหงาย อ.บรรพตพิสัย จ.นครสวรรค์ </t>
  </si>
  <si>
    <t>ลำดับความสำคัญ</t>
  </si>
  <si>
    <t>เป็นการพัฒนาและปรับปรุงเส้นทางคมนาคม โดยก่อสร้างถนนและสะพานให้ได้มาตรฐาน เกษตรกรสามารถใช้ในการสัญจร และขนส่งสินค้าทางการเกษตรออกสู่ตลาดได้สะดวก รวดเร็ว ทุกฤดูกาล เพิ่มขีดความสามารถในการแข่งขันแก่เกษตรกร ลดต้นทุนการผลิต เกษตรกรมีรายได้เพิ่มขึ้น</t>
  </si>
  <si>
    <t>โครงการแก้ไขปัญหาการขาดแคลนน้ำอุปโภคบริโภค 1 กิจกรรม :- ก่อสร้างประปาหมู่บ้าน บ้านหนองสำโรง หมู่ที่ 3 ต.วังข่อย อ.ไพศาลี จ.นครสวรรค์</t>
  </si>
  <si>
    <t>โครงการส่งเสริมคุณภาพและปริมาณผลผลิตข้าว</t>
  </si>
  <si>
    <t>โครงการส่งเสริมและพัฒนาประสิทธิภาพการผลิต
พืชไร่</t>
  </si>
  <si>
    <t>เพิ่มประสิทธิภาพการผลิตอ้อยโรงงาน และมันสำปะหลัง ซึ่งเป็นพืชเศรษฐกิจสำคัญของ จ.นครสวรรค์ทั้งด้านคุณภาพและปริมาณ โดยจัดทำแปลงขยายพันธุ์ ใช้ปุ๋ยคอกร่วมกับปุ๋ยเคมีในการผลิต ปรับปรุงดินโดยใช้ปุ๋ยพืชสด จัดการแหล่งน้ำเพื่อการผลิต เชือมโยงเครือข่ายเกษตรกรผู้ปลูก สอดคล้องประเด็นยุทธศาสตร์</t>
  </si>
  <si>
    <t>ถ่ายทอดเทคโนโลยีการเลี้ยงสัตว์น้ำแก่เกษตรกรให้สามารถ
เพิ่มผลผลิตสัตว์น้ำที่ต้องใช้เป็นวัตถุดิบในการแปรรูปให้เพียงพอกับความต้องการของผู้แปรรูป กระตุ้นการสร้างเครือข่ายระหว่างกลุ่มผู้เลี้ยงกับผู้แปรรูปให้ผู้เลี้ยงมีช่องทางการจำหน่ายเพิ่มขึ้น มีรายได้เพิ่มขึ้น ผู้แปรรูปมีสัตว์น้ำใช้เป็นวัตถุดิบอย่างต่อเนื่องและมีต้นทุนการผลิตต่ำลง สอดคล้องประเด็นยุทธศาสตร์</t>
  </si>
  <si>
    <t>จัดเวทีแลกเปลี่ยนเรียนรู้ร่วมกับผู้ปกครองเด็กปฐมวัย/จัดการแข่งขันทางวิชาการของนักเรียนที่มีความสามารถพิเศษ/ฝึกทักษะส่งเสริมอาชีพและแจกวัสดุการศึกษาแก่นักเรียนด้อยโอกาส/จัดการศึกษาสายสามัญและฝึกอาชีพระยะสั้นแก่ผู้ต้องขัง/เป็นภารกิจปกติของหน่วยราชการ</t>
  </si>
  <si>
    <t>จัดตั้งชุดปฏิบัติการแก้ไขปัญหาเด็ก เยาวชน และสตรี 
เพื่อป้องปรามปัญหาเด็ก เยาวชน สตรีตลอดจนสถานประกอบการให้มีความปลอดภัยจากปัญหาอาชญากรรมและยาเสพติด/เป็นภารกิจปกติของหน่วยราชการ</t>
  </si>
  <si>
    <t>พัฒนาแหล่งท่องเที่ยวจังหวัดนครสวรรค์ในพื้นที่ 15 อำเภอ พัฒนาศักยภาพบุคลากรด้านการท่องเที่ยว 100 คน และส่งเสริมการจัดกิจกรรมการท่องเที่ยวตามปฏิทินการท่องเที่ยวของจังหวัด 12 เดือน ช่วยสนับสนุนการพัฒนาการท่องเที่ยวของจังหวัด เพิ่มรายได้ให้ประชาชน สอดคล้องประเด็นยุทธศาสตร์</t>
  </si>
  <si>
    <t xml:space="preserve">สร้างหมู่บ้านต้นแบบระดับตำบล/จัดเวทีถอดบทเรียนวิทยากรกระบวนการ/อบรมเจ้าหน้าที่และผู้นำชุมชนเกี่ยวกับการจัดการความรู้/จัดทำฐานข้อมูลภูมิปัญญาท้องถิ่น/ประชาสัมพันธ์ฐานข้อมูลท้องถิ่น/ส่งเสริมกลุ่มอาชีพแก้ไขปัญหาความยากจน 15 กลุ่ม/สนับสนุนกิจกรรมศูนย์เรียนรู้ขยายผลโครงการอันเนื่องมาจากพระราชดำริ 5 แห่ง ประชาชนมีรายได้เพิ่มขึ้น สามารถนำภูมิปัญญาท้องถิ่นมาใช้ สอดคล้องประเด็นยุทธศาสตร์ </t>
  </si>
  <si>
    <t>สนับสนุนการดำเนินโครงการอันเนื่องมาจากพระราชดำริ จังหวัดนครสวรรค์ ศึกษาดูงาน จัดทำแผ่นพับประชาสัมพันธ์ ไม่มีรายละเอียดของกิจกรรมเกียวกับการสนับสนุนการดำเนินโครงการฯ</t>
  </si>
  <si>
    <t>โครงการบังคับใช้กฎหมายและรักษาความสงบเรียบร้อย</t>
  </si>
  <si>
    <t>โครงการแก้ไขปัญหาการขาดแคลนน้ำอุปโภคบริโภค 
1 กิจกรรม :- ก่อสร้างประปาหมู่บ้าน บ้านประจันต์คีรี หมู่ที่ 6 ต.นาขอม อ.ไพศาลี จ.นครสวรรค์</t>
  </si>
  <si>
    <t>ไม่ควรสนับสนุนงบประมาณ</t>
  </si>
  <si>
    <t>ส่งเสริมการประกอบอาชีพ รวมกลุ่มการประกอบอาชีพแก่ผู้ด้อยโอกาส ได้แก่ ผู้ว่างงาน คนยากจน คนพิการ ผู้สูงอายุ และผู้ต้องขังที่ใกล้กำหนดพ้นโทษ เพื่อให้มีอาชีพ มีรายได้ สามารถพึ่งพาตนเองได้</t>
  </si>
  <si>
    <t>ประกอบด้วย การปรับปรุงแหล่งน้ำ ก่อสร้างระบบกระจายน้ำ ก่อสร้างท่อลอดเหลี่ยม เป็นการแก้ไขปัญหาเรื่องน้ำ เพื่อช่วยบรรเทาปัญหาน้ำท่วม และแก้ปัญหาขาดแคลนน้ำ โดยการพัฒนาแหล่งน้ำ และการจัดทำระบบระบายน้ำระดับชุมชน เพื่อกักเก้บน้ำและช่วยป้องกันแก้ไขปัญหาอุทกภัย เกษตรกรมีน้ำใช้เพียงพอทำการเกษตร ช่วยเสริมการเพาะปลูกให้แก่พื้นที่การเกษตร ผลผลิตเพิ่มขึ้น มีรายได้เพิ่มขึ้น และลดความเสี่ยงจากความเสียหายจากภัยธรรมชาติ ควรตัดลดกิจกรรมจำนวน 1 กิจกรรมคือ กิจกรรมการเตรียมความพร้อมฯ</t>
  </si>
  <si>
    <t xml:space="preserve">โครงการพัฒนาแหล่งน้ำเพื่อการเกษตร ประกอบด้วย 21 กิจกรรม  </t>
  </si>
  <si>
    <t xml:space="preserve">โครงการพัฒนาและปรับปรุงเส้นทางคมนาคมเพื่อขนส่งสินค้าทางการเกษตร ประกอบด้วย 35 กิจกรรม </t>
  </si>
  <si>
    <t>พัฒนาแหล่งน้ำเพื่อการเกษตร ประกอบด้วย 36 กิจกรรม</t>
  </si>
  <si>
    <t>พัฒนาและปรับปรุงเส้นทางคมนาคมเพื่อขนส่งสินค้าทางการเกษตร ประกอบด้วย 65 กิจกรรม</t>
  </si>
  <si>
    <t xml:space="preserve">โครงการก่อสร้างเขื่อนเรียงหินป้องกันริมตลิ่งริมแม่น้ำ  
1 กิจกรรม :- ก่อสร้างเขื่อนป้องกันริมตลิ่งริมน้ำปิง 
หมู่ที่ 4 ต.บึงเสนาท  อ.เมืองนครสวรรค์ จ.นครสวรรค์ </t>
  </si>
  <si>
    <t xml:space="preserve">โครงการก่อสร้างเขื่อนเรียงหินป้องกันริมตลิ่งริมแม่น้ำ 
1 กิจกรรม :- ก่อสร้างเขื่อนป้องกันริมตลิ่งริมแม่น้ำเจ้าพระยา หมู่ที่ 7 ต.ย่านมัทรี อ.พยุหะคีรี จ.นครสวรรค์ 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</si>
</sst>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_-;\-* #,##0_-;_-* &quot;-&quot;??_-;_-@_-"/>
    <numFmt numFmtId="188" formatCode="\-"/>
  </numFmts>
  <fonts count="29">
    <font>
      <sz val="11"/>
      <color theme="1"/>
      <name val="Tahoma"/>
      <family val="2"/>
      <charset val="222"/>
      <scheme val="minor"/>
    </font>
    <font>
      <b/>
      <sz val="10"/>
      <color indexed="8"/>
      <name val="Tahoma"/>
      <family val="2"/>
    </font>
    <font>
      <sz val="8"/>
      <color indexed="8"/>
      <name val="Tahoma"/>
      <family val="2"/>
      <charset val="222"/>
    </font>
    <font>
      <b/>
      <sz val="8"/>
      <color indexed="8"/>
      <name val="Tahoma"/>
      <family val="2"/>
    </font>
    <font>
      <b/>
      <sz val="12"/>
      <color indexed="8"/>
      <name val="Tahoma"/>
      <family val="2"/>
    </font>
    <font>
      <sz val="10"/>
      <name val="Arial"/>
      <family val="2"/>
    </font>
    <font>
      <b/>
      <sz val="9"/>
      <color indexed="8"/>
      <name val="Tahoma"/>
      <family val="2"/>
    </font>
    <font>
      <sz val="11"/>
      <color indexed="8"/>
      <name val="Tahoma"/>
      <family val="2"/>
      <charset val="222"/>
    </font>
    <font>
      <sz val="8"/>
      <color indexed="8"/>
      <name val="Tahoma"/>
      <family val="2"/>
    </font>
    <font>
      <b/>
      <sz val="9"/>
      <name val="Tahoma"/>
      <family val="2"/>
    </font>
    <font>
      <sz val="9"/>
      <color indexed="8"/>
      <name val="Tahoma"/>
      <family val="2"/>
    </font>
    <font>
      <sz val="10"/>
      <color indexed="8"/>
      <name val="Tahoma"/>
      <family val="2"/>
    </font>
    <font>
      <sz val="8"/>
      <color indexed="8"/>
      <name val="Wingdings 2"/>
      <family val="1"/>
      <charset val="2"/>
    </font>
    <font>
      <sz val="14"/>
      <color indexed="8"/>
      <name val="Tahoma"/>
      <family val="2"/>
      <charset val="222"/>
    </font>
    <font>
      <sz val="11"/>
      <color theme="1"/>
      <name val="Tahoma"/>
      <family val="2"/>
      <charset val="222"/>
      <scheme val="minor"/>
    </font>
    <font>
      <sz val="11"/>
      <color rgb="FFFF0000"/>
      <name val="Tahoma"/>
      <family val="2"/>
      <charset val="222"/>
      <scheme val="minor"/>
    </font>
    <font>
      <b/>
      <sz val="9"/>
      <color rgb="FF00B0F0"/>
      <name val="Tahoma"/>
      <family val="2"/>
    </font>
    <font>
      <b/>
      <sz val="9"/>
      <color rgb="FFFF0000"/>
      <name val="Tahoma"/>
      <family val="2"/>
    </font>
    <font>
      <b/>
      <sz val="11"/>
      <color theme="1"/>
      <name val="Tahoma"/>
      <family val="2"/>
    </font>
    <font>
      <b/>
      <sz val="9"/>
      <color theme="1"/>
      <name val="Tahoma"/>
      <family val="2"/>
    </font>
    <font>
      <sz val="9"/>
      <color theme="1"/>
      <name val="Tahoma"/>
      <family val="2"/>
    </font>
    <font>
      <sz val="8"/>
      <color indexed="8"/>
      <name val="Tahoma"/>
      <family val="2"/>
      <scheme val="major"/>
    </font>
    <font>
      <sz val="8"/>
      <color theme="1"/>
      <name val="Tahoma"/>
      <family val="2"/>
      <charset val="222"/>
      <scheme val="minor"/>
    </font>
    <font>
      <b/>
      <sz val="11"/>
      <color theme="1"/>
      <name val="Tahoma"/>
      <family val="2"/>
      <scheme val="minor"/>
    </font>
    <font>
      <sz val="14"/>
      <color theme="1"/>
      <name val="Tahoma"/>
      <family val="2"/>
      <charset val="222"/>
      <scheme val="minor"/>
    </font>
    <font>
      <b/>
      <sz val="8"/>
      <color indexed="8"/>
      <name val="Tahoma"/>
      <family val="2"/>
      <scheme val="major"/>
    </font>
    <font>
      <b/>
      <sz val="8"/>
      <color theme="1"/>
      <name val="Tahoma"/>
      <family val="2"/>
    </font>
    <font>
      <b/>
      <sz val="8"/>
      <name val="Tahoma"/>
      <family val="2"/>
    </font>
    <font>
      <b/>
      <sz val="20"/>
      <color indexed="8"/>
      <name val="Wingdings 2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43" fontId="1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</cellStyleXfs>
  <cellXfs count="132">
    <xf numFmtId="0" fontId="0" fillId="0" borderId="0" xfId="0"/>
    <xf numFmtId="0" fontId="4" fillId="0" borderId="0" xfId="0" applyFont="1" applyAlignment="1">
      <alignment vertical="center"/>
    </xf>
    <xf numFmtId="0" fontId="6" fillId="0" borderId="1" xfId="9" applyFont="1" applyFill="1" applyBorder="1" applyAlignment="1">
      <alignment horizontal="center" vertical="center"/>
    </xf>
    <xf numFmtId="187" fontId="6" fillId="0" borderId="2" xfId="1" applyNumberFormat="1" applyFont="1" applyFill="1" applyBorder="1" applyAlignment="1">
      <alignment horizontal="center" vertical="center"/>
    </xf>
    <xf numFmtId="43" fontId="16" fillId="0" borderId="0" xfId="0" applyNumberFormat="1" applyFont="1" applyAlignment="1">
      <alignment vertical="center"/>
    </xf>
    <xf numFmtId="0" fontId="17" fillId="2" borderId="0" xfId="0" applyFont="1" applyFill="1" applyAlignment="1">
      <alignment vertical="center"/>
    </xf>
    <xf numFmtId="0" fontId="0" fillId="0" borderId="0" xfId="0" applyFill="1"/>
    <xf numFmtId="0" fontId="18" fillId="0" borderId="0" xfId="0" applyFont="1"/>
    <xf numFmtId="0" fontId="9" fillId="0" borderId="0" xfId="9" applyFont="1" applyAlignment="1">
      <alignment vertical="center"/>
    </xf>
    <xf numFmtId="187" fontId="9" fillId="0" borderId="0" xfId="1" applyNumberFormat="1" applyFont="1" applyAlignment="1">
      <alignment vertical="center"/>
    </xf>
    <xf numFmtId="0" fontId="17" fillId="0" borderId="0" xfId="0" applyFont="1" applyAlignment="1">
      <alignment horizontal="center" vertical="center"/>
    </xf>
    <xf numFmtId="43" fontId="17" fillId="0" borderId="0" xfId="1" applyFont="1" applyAlignment="1">
      <alignment vertical="center"/>
    </xf>
    <xf numFmtId="3" fontId="6" fillId="0" borderId="1" xfId="2" applyNumberFormat="1" applyFont="1" applyBorder="1" applyAlignment="1">
      <alignment horizontal="center" vertical="center"/>
    </xf>
    <xf numFmtId="43" fontId="17" fillId="0" borderId="0" xfId="0" applyNumberFormat="1" applyFont="1" applyAlignment="1">
      <alignment vertical="center"/>
    </xf>
    <xf numFmtId="0" fontId="19" fillId="0" borderId="0" xfId="0" applyFont="1"/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" fontId="10" fillId="0" borderId="5" xfId="2" applyNumberFormat="1" applyFont="1" applyBorder="1" applyAlignment="1">
      <alignment horizontal="center" vertical="center" wrapText="1"/>
    </xf>
    <xf numFmtId="187" fontId="10" fillId="0" borderId="5" xfId="1" applyNumberFormat="1" applyFont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9" fillId="0" borderId="6" xfId="0" applyFont="1" applyBorder="1" applyAlignment="1">
      <alignment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3" fontId="21" fillId="0" borderId="3" xfId="0" applyNumberFormat="1" applyFont="1" applyFill="1" applyBorder="1" applyAlignment="1">
      <alignment horizontal="center" vertical="center" wrapText="1"/>
    </xf>
    <xf numFmtId="0" fontId="21" fillId="0" borderId="3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22" fillId="0" borderId="0" xfId="0" applyFont="1" applyFill="1" applyAlignment="1">
      <alignment vertical="center"/>
    </xf>
    <xf numFmtId="0" fontId="21" fillId="0" borderId="3" xfId="0" applyFont="1" applyFill="1" applyBorder="1" applyAlignment="1">
      <alignment horizontal="left" vertical="center" wrapText="1"/>
    </xf>
    <xf numFmtId="0" fontId="8" fillId="0" borderId="4" xfId="0" applyNumberFormat="1" applyFont="1" applyFill="1" applyBorder="1" applyAlignment="1">
      <alignment horizontal="left" vertical="center" wrapText="1"/>
    </xf>
    <xf numFmtId="187" fontId="14" fillId="0" borderId="0" xfId="1" applyNumberFormat="1" applyFont="1" applyFill="1"/>
    <xf numFmtId="1" fontId="6" fillId="0" borderId="1" xfId="2" applyNumberFormat="1" applyFont="1" applyBorder="1" applyAlignment="1">
      <alignment horizontal="center" vertical="center"/>
    </xf>
    <xf numFmtId="0" fontId="23" fillId="0" borderId="0" xfId="0" applyFont="1"/>
    <xf numFmtId="187" fontId="6" fillId="0" borderId="1" xfId="1" applyNumberFormat="1" applyFont="1" applyFill="1" applyBorder="1" applyAlignment="1">
      <alignment horizontal="center" vertical="center"/>
    </xf>
    <xf numFmtId="3" fontId="6" fillId="0" borderId="1" xfId="2" applyNumberFormat="1" applyFont="1" applyBorder="1" applyAlignment="1">
      <alignment horizontal="right" vertical="center"/>
    </xf>
    <xf numFmtId="0" fontId="8" fillId="0" borderId="8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wrapText="1"/>
    </xf>
    <xf numFmtId="187" fontId="2" fillId="0" borderId="0" xfId="1" applyNumberFormat="1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0" fontId="2" fillId="0" borderId="0" xfId="0" applyNumberFormat="1" applyFont="1" applyFill="1" applyAlignment="1">
      <alignment wrapText="1"/>
    </xf>
    <xf numFmtId="0" fontId="15" fillId="0" borderId="0" xfId="0" applyFont="1" applyFill="1" applyAlignment="1">
      <alignment horizontal="center" vertical="center"/>
    </xf>
    <xf numFmtId="2" fontId="0" fillId="0" borderId="0" xfId="0" applyNumberFormat="1" applyFill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wrapText="1"/>
    </xf>
    <xf numFmtId="0" fontId="0" fillId="0" borderId="0" xfId="0" applyFill="1" applyBorder="1" applyAlignment="1">
      <alignment horizontal="right"/>
    </xf>
    <xf numFmtId="0" fontId="0" fillId="0" borderId="0" xfId="0" applyNumberFormat="1" applyFill="1" applyAlignment="1">
      <alignment wrapText="1"/>
    </xf>
    <xf numFmtId="187" fontId="14" fillId="0" borderId="0" xfId="1" applyNumberFormat="1" applyFont="1" applyFill="1" applyAlignment="1">
      <alignment horizontal="center" vertical="center"/>
    </xf>
    <xf numFmtId="187" fontId="14" fillId="0" borderId="0" xfId="1" applyNumberFormat="1" applyFont="1" applyFill="1" applyBorder="1" applyAlignment="1">
      <alignment horizontal="right"/>
    </xf>
    <xf numFmtId="2" fontId="22" fillId="0" borderId="4" xfId="0" applyNumberFormat="1" applyFont="1" applyFill="1" applyBorder="1" applyAlignment="1">
      <alignment vertical="center"/>
    </xf>
    <xf numFmtId="0" fontId="13" fillId="0" borderId="0" xfId="0" applyFont="1" applyFill="1"/>
    <xf numFmtId="0" fontId="24" fillId="0" borderId="0" xfId="0" applyFont="1" applyFill="1"/>
    <xf numFmtId="187" fontId="24" fillId="0" borderId="0" xfId="1" applyNumberFormat="1" applyFont="1" applyFill="1"/>
    <xf numFmtId="2" fontId="22" fillId="0" borderId="0" xfId="0" applyNumberFormat="1" applyFont="1" applyFill="1"/>
    <xf numFmtId="0" fontId="22" fillId="0" borderId="0" xfId="0" applyFont="1" applyFill="1"/>
    <xf numFmtId="0" fontId="12" fillId="0" borderId="9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3" fontId="21" fillId="0" borderId="8" xfId="0" applyNumberFormat="1" applyFont="1" applyFill="1" applyBorder="1" applyAlignment="1">
      <alignment horizontal="center" vertical="center" wrapText="1"/>
    </xf>
    <xf numFmtId="187" fontId="3" fillId="0" borderId="12" xfId="1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8" fillId="0" borderId="14" xfId="0" applyNumberFormat="1" applyFont="1" applyFill="1" applyBorder="1" applyAlignment="1">
      <alignment horizontal="left" vertical="center" wrapText="1"/>
    </xf>
    <xf numFmtId="0" fontId="8" fillId="0" borderId="12" xfId="1" applyNumberFormat="1" applyFont="1" applyFill="1" applyBorder="1" applyAlignment="1">
      <alignment horizontal="center" vertical="center" wrapText="1"/>
    </xf>
    <xf numFmtId="0" fontId="22" fillId="0" borderId="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3" fontId="26" fillId="0" borderId="13" xfId="1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1" fillId="0" borderId="12" xfId="0" applyNumberFormat="1" applyFont="1" applyFill="1" applyBorder="1" applyAlignment="1">
      <alignment horizontal="left" vertical="center" wrapText="1"/>
    </xf>
    <xf numFmtId="3" fontId="21" fillId="0" borderId="12" xfId="0" applyNumberFormat="1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25" fillId="0" borderId="12" xfId="0" applyFont="1" applyFill="1" applyBorder="1" applyAlignment="1">
      <alignment horizontal="left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left" vertical="center" wrapText="1"/>
    </xf>
    <xf numFmtId="0" fontId="28" fillId="0" borderId="3" xfId="0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left" vertical="center" wrapText="1"/>
    </xf>
    <xf numFmtId="3" fontId="8" fillId="0" borderId="12" xfId="1" applyNumberFormat="1" applyFont="1" applyFill="1" applyBorder="1" applyAlignment="1">
      <alignment horizontal="center" vertical="center" wrapText="1"/>
    </xf>
    <xf numFmtId="3" fontId="21" fillId="0" borderId="4" xfId="0" applyNumberFormat="1" applyFont="1" applyFill="1" applyBorder="1" applyAlignment="1">
      <alignment horizontal="center" vertical="center" wrapText="1"/>
    </xf>
    <xf numFmtId="3" fontId="22" fillId="0" borderId="0" xfId="0" applyNumberFormat="1" applyFont="1" applyFill="1"/>
    <xf numFmtId="3" fontId="22" fillId="0" borderId="0" xfId="0" applyNumberFormat="1" applyFont="1" applyFill="1" applyBorder="1" applyAlignment="1">
      <alignment horizontal="right"/>
    </xf>
    <xf numFmtId="0" fontId="10" fillId="0" borderId="1" xfId="9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187" fontId="10" fillId="0" borderId="1" xfId="1" applyNumberFormat="1" applyFont="1" applyBorder="1" applyAlignment="1">
      <alignment horizontal="center" vertical="center" wrapText="1"/>
    </xf>
    <xf numFmtId="1" fontId="10" fillId="0" borderId="11" xfId="2" applyNumberFormat="1" applyFont="1" applyBorder="1" applyAlignment="1">
      <alignment horizontal="center" vertical="center" wrapText="1"/>
    </xf>
    <xf numFmtId="187" fontId="10" fillId="0" borderId="11" xfId="1" applyNumberFormat="1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" fontId="10" fillId="0" borderId="1" xfId="2" applyNumberFormat="1" applyFont="1" applyFill="1" applyBorder="1" applyAlignment="1">
      <alignment horizontal="center" vertical="center" wrapText="1"/>
    </xf>
    <xf numFmtId="187" fontId="10" fillId="0" borderId="1" xfId="1" applyNumberFormat="1" applyFont="1" applyFill="1" applyBorder="1" applyAlignment="1">
      <alignment horizontal="center" vertical="center" wrapText="1"/>
    </xf>
    <xf numFmtId="188" fontId="10" fillId="0" borderId="5" xfId="2" applyNumberFormat="1" applyFont="1" applyBorder="1" applyAlignment="1">
      <alignment horizontal="center" vertical="center" wrapText="1"/>
    </xf>
    <xf numFmtId="188" fontId="10" fillId="0" borderId="1" xfId="2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0" borderId="1" xfId="9" applyFont="1" applyFill="1" applyBorder="1" applyAlignment="1">
      <alignment horizontal="center" vertical="center" wrapText="1"/>
    </xf>
    <xf numFmtId="0" fontId="6" fillId="0" borderId="1" xfId="9" applyFont="1" applyFill="1" applyBorder="1" applyAlignment="1">
      <alignment horizontal="center" vertical="center" wrapText="1"/>
    </xf>
    <xf numFmtId="0" fontId="6" fillId="0" borderId="2" xfId="9" applyFont="1" applyBorder="1" applyAlignment="1">
      <alignment horizontal="center" vertical="center"/>
    </xf>
    <xf numFmtId="0" fontId="6" fillId="0" borderId="16" xfId="9" applyFont="1" applyBorder="1" applyAlignment="1">
      <alignment horizontal="center" vertical="center"/>
    </xf>
    <xf numFmtId="0" fontId="6" fillId="0" borderId="5" xfId="9" applyFont="1" applyFill="1" applyBorder="1" applyAlignment="1">
      <alignment horizontal="center" vertical="center"/>
    </xf>
    <xf numFmtId="0" fontId="6" fillId="0" borderId="12" xfId="9" applyFont="1" applyFill="1" applyBorder="1" applyAlignment="1">
      <alignment horizontal="center" vertical="center"/>
    </xf>
    <xf numFmtId="0" fontId="6" fillId="0" borderId="4" xfId="9" applyFont="1" applyFill="1" applyBorder="1" applyAlignment="1">
      <alignment horizontal="center" vertical="center"/>
    </xf>
    <xf numFmtId="0" fontId="6" fillId="0" borderId="17" xfId="9" applyFont="1" applyFill="1" applyBorder="1" applyAlignment="1">
      <alignment horizontal="center" vertical="center" wrapText="1"/>
    </xf>
    <xf numFmtId="0" fontId="6" fillId="0" borderId="18" xfId="9" applyFont="1" applyFill="1" applyBorder="1" applyAlignment="1">
      <alignment horizontal="center" vertical="center" wrapText="1"/>
    </xf>
    <xf numFmtId="0" fontId="6" fillId="0" borderId="19" xfId="9" applyFont="1" applyFill="1" applyBorder="1" applyAlignment="1">
      <alignment horizontal="center" vertical="center" wrapText="1"/>
    </xf>
    <xf numFmtId="0" fontId="6" fillId="0" borderId="20" xfId="9" applyFont="1" applyFill="1" applyBorder="1" applyAlignment="1">
      <alignment horizontal="center" vertical="center" wrapText="1"/>
    </xf>
    <xf numFmtId="0" fontId="20" fillId="0" borderId="19" xfId="0" applyFont="1" applyFill="1" applyBorder="1" applyAlignment="1">
      <alignment horizontal="center" vertical="center"/>
    </xf>
    <xf numFmtId="0" fontId="20" fillId="0" borderId="23" xfId="0" applyFont="1" applyFill="1" applyBorder="1" applyAlignment="1">
      <alignment horizontal="center" vertical="center"/>
    </xf>
    <xf numFmtId="0" fontId="9" fillId="0" borderId="17" xfId="9" applyFont="1" applyFill="1" applyBorder="1" applyAlignment="1">
      <alignment horizontal="center" vertical="center" wrapText="1"/>
    </xf>
    <xf numFmtId="0" fontId="6" fillId="0" borderId="22" xfId="9" applyFont="1" applyFill="1" applyBorder="1" applyAlignment="1">
      <alignment horizontal="center" vertical="center" wrapText="1"/>
    </xf>
    <xf numFmtId="0" fontId="6" fillId="0" borderId="23" xfId="9" applyFont="1" applyFill="1" applyBorder="1" applyAlignment="1">
      <alignment horizontal="center" vertical="center" wrapText="1"/>
    </xf>
    <xf numFmtId="187" fontId="3" fillId="0" borderId="21" xfId="1" applyNumberFormat="1" applyFont="1" applyFill="1" applyBorder="1" applyAlignment="1">
      <alignment horizontal="center" vertical="center" wrapText="1"/>
    </xf>
    <xf numFmtId="187" fontId="3" fillId="0" borderId="11" xfId="1" applyNumberFormat="1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3" fillId="0" borderId="2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187" fontId="27" fillId="0" borderId="21" xfId="1" applyNumberFormat="1" applyFont="1" applyFill="1" applyBorder="1" applyAlignment="1">
      <alignment horizontal="center" vertical="center" wrapText="1"/>
    </xf>
    <xf numFmtId="0" fontId="3" fillId="0" borderId="21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</cellXfs>
  <cellStyles count="10">
    <cellStyle name="Comma" xfId="1" builtinId="3"/>
    <cellStyle name="Comma 2" xfId="2"/>
    <cellStyle name="Comma 3" xfId="3"/>
    <cellStyle name="Comma 4" xfId="4"/>
    <cellStyle name="Normal" xfId="0" builtinId="0"/>
    <cellStyle name="Normal 2" xfId="5"/>
    <cellStyle name="Normal 3" xfId="6"/>
    <cellStyle name="เครื่องหมายจุลภาค 2" xfId="7"/>
    <cellStyle name="ปกติ 2" xfId="8"/>
    <cellStyle name="ปกติ_01 เหนือบน 1 (2เมย52)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DJ16"/>
  <sheetViews>
    <sheetView view="pageBreakPreview" zoomScale="90" zoomScaleNormal="100" zoomScaleSheetLayoutView="90" workbookViewId="0"/>
  </sheetViews>
  <sheetFormatPr defaultColWidth="9" defaultRowHeight="14.25"/>
  <cols>
    <col min="1" max="1" width="8.625" style="7" customWidth="1"/>
    <col min="2" max="2" width="30.625" style="7" customWidth="1"/>
    <col min="3" max="3" width="8.625" style="7" customWidth="1"/>
    <col min="4" max="4" width="13.625" style="7" customWidth="1"/>
    <col min="5" max="5" width="8.625" style="7" customWidth="1"/>
    <col min="6" max="6" width="13.625" style="7" customWidth="1"/>
    <col min="7" max="7" width="8.625" style="7" customWidth="1"/>
    <col min="8" max="8" width="13.625" style="7" customWidth="1"/>
    <col min="9" max="9" width="8.625" style="7" customWidth="1"/>
    <col min="10" max="10" width="13.625" style="7" customWidth="1"/>
    <col min="11" max="12" width="9" style="7"/>
    <col min="13" max="114" width="9.125" customWidth="1"/>
    <col min="115" max="16384" width="9" style="7"/>
  </cols>
  <sheetData>
    <row r="1" spans="1:114" ht="15">
      <c r="A1" s="1" t="s">
        <v>10</v>
      </c>
      <c r="B1" s="1"/>
      <c r="C1" s="1"/>
      <c r="D1" s="1"/>
      <c r="E1" s="1"/>
      <c r="F1" s="1"/>
      <c r="G1" s="1"/>
      <c r="H1" s="1"/>
    </row>
    <row r="2" spans="1:114" ht="30.75" customHeight="1">
      <c r="A2" s="1"/>
      <c r="B2" s="101" t="s">
        <v>13</v>
      </c>
      <c r="C2" s="101"/>
      <c r="D2" s="101"/>
      <c r="E2" s="101"/>
      <c r="F2" s="101"/>
      <c r="G2" s="101"/>
      <c r="H2" s="101"/>
      <c r="I2" s="101"/>
    </row>
    <row r="3" spans="1:114" ht="10.5" customHeight="1">
      <c r="A3" s="8"/>
      <c r="B3" s="8"/>
      <c r="C3" s="8"/>
      <c r="D3" s="9"/>
      <c r="E3" s="8"/>
      <c r="F3" s="9"/>
      <c r="G3" s="8"/>
      <c r="H3" s="9"/>
    </row>
    <row r="4" spans="1:114" s="14" customFormat="1" ht="11.25" customHeight="1">
      <c r="A4" s="106" t="s">
        <v>5</v>
      </c>
      <c r="B4" s="106" t="s">
        <v>1</v>
      </c>
      <c r="C4" s="109" t="s">
        <v>6</v>
      </c>
      <c r="D4" s="110"/>
      <c r="E4" s="115" t="s">
        <v>66</v>
      </c>
      <c r="F4" s="116"/>
      <c r="G4" s="115" t="s">
        <v>67</v>
      </c>
      <c r="H4" s="116"/>
      <c r="I4" s="102" t="s">
        <v>95</v>
      </c>
      <c r="J4" s="103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M4" s="31"/>
      <c r="CN4" s="31"/>
      <c r="CO4" s="31"/>
      <c r="CP4" s="31"/>
      <c r="CQ4" s="31"/>
      <c r="CR4" s="31"/>
      <c r="CS4" s="31"/>
      <c r="CT4" s="31"/>
      <c r="CU4" s="31"/>
      <c r="CV4" s="31"/>
      <c r="CW4" s="31"/>
      <c r="CX4" s="31"/>
      <c r="CY4" s="31"/>
      <c r="CZ4" s="31"/>
      <c r="DA4" s="31"/>
      <c r="DB4" s="31"/>
      <c r="DC4" s="31"/>
      <c r="DD4" s="31"/>
      <c r="DE4" s="31"/>
      <c r="DF4" s="31"/>
      <c r="DG4" s="31"/>
      <c r="DH4" s="31"/>
      <c r="DI4" s="31"/>
      <c r="DJ4" s="31"/>
    </row>
    <row r="5" spans="1:114" s="14" customFormat="1">
      <c r="A5" s="107"/>
      <c r="B5" s="107"/>
      <c r="C5" s="111"/>
      <c r="D5" s="112"/>
      <c r="E5" s="111"/>
      <c r="F5" s="117"/>
      <c r="G5" s="111"/>
      <c r="H5" s="117"/>
      <c r="I5" s="103"/>
      <c r="J5" s="103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  <c r="CN5" s="31"/>
      <c r="CO5" s="31"/>
      <c r="CP5" s="31"/>
      <c r="CQ5" s="31"/>
      <c r="CR5" s="31"/>
      <c r="CS5" s="31"/>
      <c r="CT5" s="31"/>
      <c r="CU5" s="31"/>
      <c r="CV5" s="31"/>
      <c r="CW5" s="31"/>
      <c r="CX5" s="31"/>
      <c r="CY5" s="31"/>
      <c r="CZ5" s="31"/>
      <c r="DA5" s="31"/>
      <c r="DB5" s="31"/>
      <c r="DC5" s="31"/>
      <c r="DD5" s="31"/>
      <c r="DE5" s="31"/>
      <c r="DF5" s="31"/>
      <c r="DG5" s="31"/>
      <c r="DH5" s="31"/>
      <c r="DI5" s="31"/>
      <c r="DJ5" s="31"/>
    </row>
    <row r="6" spans="1:114" s="14" customFormat="1">
      <c r="A6" s="108"/>
      <c r="B6" s="108"/>
      <c r="C6" s="2" t="s">
        <v>7</v>
      </c>
      <c r="D6" s="3" t="s">
        <v>8</v>
      </c>
      <c r="E6" s="2" t="s">
        <v>7</v>
      </c>
      <c r="F6" s="3" t="s">
        <v>8</v>
      </c>
      <c r="G6" s="2" t="s">
        <v>7</v>
      </c>
      <c r="H6" s="3" t="s">
        <v>8</v>
      </c>
      <c r="I6" s="2" t="s">
        <v>7</v>
      </c>
      <c r="J6" s="32" t="s">
        <v>8</v>
      </c>
      <c r="K6" s="10"/>
      <c r="L6" s="5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1"/>
      <c r="CA6" s="31"/>
      <c r="CB6" s="31"/>
      <c r="CC6" s="31"/>
      <c r="CD6" s="31"/>
      <c r="CE6" s="31"/>
      <c r="CF6" s="31"/>
      <c r="CG6" s="31"/>
      <c r="CH6" s="31"/>
      <c r="CI6" s="31"/>
      <c r="CJ6" s="31"/>
      <c r="CK6" s="31"/>
      <c r="CL6" s="31"/>
      <c r="CM6" s="31"/>
      <c r="CN6" s="31"/>
      <c r="CO6" s="31"/>
      <c r="CP6" s="31"/>
      <c r="CQ6" s="31"/>
      <c r="CR6" s="31"/>
      <c r="CS6" s="31"/>
      <c r="CT6" s="31"/>
      <c r="CU6" s="31"/>
      <c r="CV6" s="31"/>
      <c r="CW6" s="31"/>
      <c r="CX6" s="31"/>
      <c r="CY6" s="31"/>
      <c r="CZ6" s="31"/>
      <c r="DA6" s="31"/>
      <c r="DB6" s="31"/>
      <c r="DC6" s="31"/>
      <c r="DD6" s="31"/>
      <c r="DE6" s="31"/>
      <c r="DF6" s="31"/>
      <c r="DG6" s="31"/>
      <c r="DH6" s="31"/>
      <c r="DI6" s="31"/>
      <c r="DJ6" s="31"/>
    </row>
    <row r="7" spans="1:114" s="19" customFormat="1" ht="35.1" customHeight="1">
      <c r="A7" s="89">
        <v>1</v>
      </c>
      <c r="B7" s="90" t="s">
        <v>15</v>
      </c>
      <c r="C7" s="91">
        <f>SUM(E7,I7)</f>
        <v>14</v>
      </c>
      <c r="D7" s="92">
        <f t="shared" ref="C7:D13" ca="1" si="0">SUM(F7,H7,J7)</f>
        <v>420588300</v>
      </c>
      <c r="E7" s="17">
        <f>COUNTIF(นครสวรรค์!K6:K19,นครสวรรค์!$K$39)</f>
        <v>14</v>
      </c>
      <c r="F7" s="18">
        <f>SUMIF(นครสวรรค์!K6:K19,นครสวรรค์!$K$39,นครสวรรค์!E6:E19)</f>
        <v>415788300</v>
      </c>
      <c r="G7" s="17">
        <v>1</v>
      </c>
      <c r="H7" s="18">
        <f ca="1">SUMIF(นครสวรรค์!L6:M19,นครสวรรค์!$K$39,นครสวรรค์!F6:F19)</f>
        <v>4800000</v>
      </c>
      <c r="I7" s="99">
        <f>SUMIF(นครสวรรค์!G26:G26,นครสวรรค์!$K$39,นครสวรรค์!E26:E26)</f>
        <v>0</v>
      </c>
      <c r="J7" s="99">
        <f>SUMIF(นครสวรรค์!H26:H26,นครสวรรค์!$K$39,นครสวรรค์!F26:F26)</f>
        <v>0</v>
      </c>
      <c r="K7" s="11"/>
      <c r="L7" s="4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</row>
    <row r="8" spans="1:114" s="20" customFormat="1" ht="35.1" customHeight="1">
      <c r="A8" s="89">
        <v>2</v>
      </c>
      <c r="B8" s="90" t="s">
        <v>56</v>
      </c>
      <c r="C8" s="91">
        <f t="shared" si="0"/>
        <v>8</v>
      </c>
      <c r="D8" s="92">
        <f t="shared" si="0"/>
        <v>15050000</v>
      </c>
      <c r="E8" s="17">
        <f>COUNTIF(นครสวรรค์!K20:K27,นครสวรรค์!$K$39)</f>
        <v>3</v>
      </c>
      <c r="F8" s="18">
        <f>SUMIF(นครสวรรค์!K20:K27,นครสวรรค์!$K$39,นครสวรรค์!E20:E27)</f>
        <v>6700000</v>
      </c>
      <c r="G8" s="99">
        <f>COUNTIF(นครสวรรค์!F20:F27,นครสวรรค์!$K$39)</f>
        <v>0</v>
      </c>
      <c r="H8" s="99">
        <f>SUMIF(นครสวรรค์!F20:F27,นครสวรรค์!$K$39,นครสวรรค์!D20:D27)</f>
        <v>0</v>
      </c>
      <c r="I8" s="17">
        <f>COUNTIF(นครสวรรค์!G20:G27,นครสวรรค์!$K$39)</f>
        <v>5</v>
      </c>
      <c r="J8" s="18">
        <f>SUMIF(นครสวรรค์!G20:G27,นครสวรรค์!$K$39,นครสวรรค์!D20:D27)</f>
        <v>8350000</v>
      </c>
      <c r="K8" s="11"/>
      <c r="L8" s="4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</row>
    <row r="9" spans="1:114" s="20" customFormat="1" ht="35.1" customHeight="1">
      <c r="A9" s="89">
        <v>3</v>
      </c>
      <c r="B9" s="90" t="s">
        <v>17</v>
      </c>
      <c r="C9" s="91">
        <f t="shared" si="0"/>
        <v>1</v>
      </c>
      <c r="D9" s="92">
        <f t="shared" si="0"/>
        <v>7361600</v>
      </c>
      <c r="E9" s="17">
        <f>COUNTIF(นครสวรรค์!K28:K28,นครสวรรค์!$K$39)</f>
        <v>1</v>
      </c>
      <c r="F9" s="18">
        <f>SUMIF(นครสวรรค์!K28:K28,นครสวรรค์!$K$39,นครสวรรค์!E28:E28)</f>
        <v>7361600</v>
      </c>
      <c r="G9" s="99">
        <f>COUNTIF(นครสวรรค์!F28:F28,นครสวรรค์!$K$39)</f>
        <v>0</v>
      </c>
      <c r="H9" s="99">
        <f>SUMIF(นครสวรรค์!F28:F28,นครสวรรค์!$K$39,นครสวรรค์!D28:D28)</f>
        <v>0</v>
      </c>
      <c r="I9" s="99">
        <f>SUMIF(นครสวรรค์!G28:G28,นครสวรรค์!$K$39,นครสวรรค์!E28:E28)</f>
        <v>0</v>
      </c>
      <c r="J9" s="99">
        <f>SUMIF(นครสวรรค์!H28:H28,นครสวรรค์!$K$39,นครสวรรค์!F28:F28)</f>
        <v>0</v>
      </c>
      <c r="K9" s="11"/>
      <c r="L9" s="4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</row>
    <row r="10" spans="1:114" s="19" customFormat="1" ht="35.1" customHeight="1">
      <c r="A10" s="89">
        <v>4</v>
      </c>
      <c r="B10" s="90" t="s">
        <v>14</v>
      </c>
      <c r="C10" s="91">
        <f t="shared" si="0"/>
        <v>2</v>
      </c>
      <c r="D10" s="92">
        <f t="shared" si="0"/>
        <v>6000000</v>
      </c>
      <c r="E10" s="17">
        <f>COUNTIF(นครสวรรค์!K29:K30,นครสวรรค์!$K$39)</f>
        <v>1</v>
      </c>
      <c r="F10" s="18">
        <f>SUMIF(นครสวรรค์!K29:K30,นครสวรรค์!$K$39,นครสวรรค์!E29:E30)</f>
        <v>5000000</v>
      </c>
      <c r="G10" s="99">
        <f>COUNTIF(นครสวรรค์!F29:F30,นครสวรรค์!$K$39)</f>
        <v>0</v>
      </c>
      <c r="H10" s="99">
        <f>SUMIF(นครสวรรค์!F29:F30,นครสวรรค์!$K$39,นครสวรรค์!D29:D30)</f>
        <v>0</v>
      </c>
      <c r="I10" s="17">
        <f>COUNTIF(นครสวรรค์!G29:G30,นครสวรรค์!$K$39)</f>
        <v>1</v>
      </c>
      <c r="J10" s="18">
        <f>SUMIF(นครสวรรค์!G29:G30,นครสวรรค์!$K$39,นครสวรรค์!D29:D30)</f>
        <v>1000000</v>
      </c>
      <c r="K10" s="11"/>
      <c r="L10" s="4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</row>
    <row r="11" spans="1:114" s="19" customFormat="1" ht="35.1" customHeight="1">
      <c r="A11" s="89">
        <v>5</v>
      </c>
      <c r="B11" s="90" t="s">
        <v>52</v>
      </c>
      <c r="C11" s="91">
        <f t="shared" si="0"/>
        <v>6</v>
      </c>
      <c r="D11" s="92">
        <f t="shared" si="0"/>
        <v>14717000</v>
      </c>
      <c r="E11" s="17">
        <f>COUNTIF(นครสวรรค์!K31:K36,นครสวรรค์!$K$39)</f>
        <v>6</v>
      </c>
      <c r="F11" s="18">
        <f>SUMIF(นครสวรรค์!K31:K36,นครสวรรค์!$K$39,นครสวรรค์!E31:E36)</f>
        <v>14717000</v>
      </c>
      <c r="G11" s="99">
        <f>COUNTIF(นครสวรรค์!F31:F36,นครสวรรค์!$K$39)</f>
        <v>0</v>
      </c>
      <c r="H11" s="99">
        <f>SUMIF(นครสวรรค์!F31:F36,นครสวรรค์!$K$39,นครสวรรค์!D31:D36)</f>
        <v>0</v>
      </c>
      <c r="I11" s="99">
        <f>SUMIF(นครสวรรค์!G30:G30,นครสวรรค์!$K$39,นครสวรรค์!E30:E30)</f>
        <v>0</v>
      </c>
      <c r="J11" s="99">
        <f>SUMIF(นครสวรรค์!H30:H30,นครสวรรค์!$K$39,นครสวรรค์!F30:F30)</f>
        <v>0</v>
      </c>
      <c r="K11" s="11"/>
      <c r="L11" s="4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</row>
    <row r="12" spans="1:114" s="19" customFormat="1" ht="35.1" customHeight="1">
      <c r="A12" s="95">
        <v>6</v>
      </c>
      <c r="B12" s="96" t="s">
        <v>16</v>
      </c>
      <c r="C12" s="97">
        <f t="shared" si="0"/>
        <v>2</v>
      </c>
      <c r="D12" s="98">
        <f t="shared" si="0"/>
        <v>1900000</v>
      </c>
      <c r="E12" s="100">
        <f>COUNTIF(นครสวรรค์!D37:D38,นครสวรรค์!$K$39)</f>
        <v>0</v>
      </c>
      <c r="F12" s="100">
        <f>COUNTIF(นครสวรรค์!E37:E38,นครสวรรค์!$K$39)</f>
        <v>0</v>
      </c>
      <c r="G12" s="100">
        <f>COUNTIF(นครสวรรค์!F37:F38,นครสวรรค์!$K$39)</f>
        <v>0</v>
      </c>
      <c r="H12" s="100">
        <f>SUMIF(นครสวรรค์!F37:F38,นครสวรรค์!$K$39,นครสวรรค์!D37:D38)</f>
        <v>0</v>
      </c>
      <c r="I12" s="91">
        <f>COUNTIF(นครสวรรค์!G37:G38,นครสวรรค์!$K$39)</f>
        <v>2</v>
      </c>
      <c r="J12" s="92">
        <f>SUMIF(นครสวรรค์!G37:G38,นครสวรรค์!$K$39,นครสวรรค์!D37:D38)</f>
        <v>1900000</v>
      </c>
      <c r="K12" s="11"/>
      <c r="L12" s="4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</row>
    <row r="13" spans="1:114" s="19" customFormat="1" ht="35.1" customHeight="1">
      <c r="A13" s="113" t="s">
        <v>27</v>
      </c>
      <c r="B13" s="114"/>
      <c r="C13" s="97">
        <f t="shared" si="0"/>
        <v>1</v>
      </c>
      <c r="D13" s="94">
        <v>10000000</v>
      </c>
      <c r="E13" s="93">
        <v>1</v>
      </c>
      <c r="F13" s="94">
        <v>10000000</v>
      </c>
      <c r="G13" s="93"/>
      <c r="H13" s="94"/>
      <c r="I13" s="93"/>
      <c r="J13" s="94"/>
      <c r="K13" s="11"/>
      <c r="L13" s="4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</row>
    <row r="14" spans="1:114" s="19" customFormat="1" ht="35.1" customHeight="1">
      <c r="A14" s="104" t="s">
        <v>9</v>
      </c>
      <c r="B14" s="105"/>
      <c r="C14" s="30">
        <f>SUM(C7:C13)</f>
        <v>34</v>
      </c>
      <c r="D14" s="33">
        <f ca="1">SUM(D7:D13)</f>
        <v>475616900</v>
      </c>
      <c r="E14" s="12">
        <f>SUM(E7:E13)</f>
        <v>26</v>
      </c>
      <c r="F14" s="33">
        <f>SUM(F7:F13)</f>
        <v>459566900</v>
      </c>
      <c r="G14" s="12">
        <f>SUM(G7:G13)</f>
        <v>1</v>
      </c>
      <c r="H14" s="33">
        <f t="shared" ref="H14:J14" ca="1" si="1">SUM(H7:H12)</f>
        <v>4800000</v>
      </c>
      <c r="I14" s="12">
        <f>SUM(I7:I13)</f>
        <v>8</v>
      </c>
      <c r="J14" s="33">
        <f t="shared" si="1"/>
        <v>11250000</v>
      </c>
      <c r="K14" s="13"/>
      <c r="L14" s="4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  <c r="CV14" s="31"/>
      <c r="CW14" s="31"/>
      <c r="CX14" s="31"/>
      <c r="CY14" s="31"/>
      <c r="CZ14" s="31"/>
      <c r="DA14" s="31"/>
      <c r="DB14" s="31"/>
      <c r="DC14" s="31"/>
      <c r="DD14" s="31"/>
      <c r="DE14" s="31"/>
      <c r="DF14" s="31"/>
      <c r="DG14" s="31"/>
      <c r="DH14" s="31"/>
      <c r="DI14" s="31"/>
      <c r="DJ14" s="31"/>
    </row>
    <row r="15" spans="1:114" s="19" customFormat="1" ht="14.25" customHeight="1">
      <c r="A15" s="19" t="s">
        <v>25</v>
      </c>
      <c r="B15" s="19" t="s">
        <v>65</v>
      </c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</row>
    <row r="16" spans="1:114" s="14" customFormat="1"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</row>
  </sheetData>
  <mergeCells count="9">
    <mergeCell ref="B2:I2"/>
    <mergeCell ref="I4:J5"/>
    <mergeCell ref="A14:B14"/>
    <mergeCell ref="A4:A6"/>
    <mergeCell ref="B4:B6"/>
    <mergeCell ref="C4:D5"/>
    <mergeCell ref="A13:B13"/>
    <mergeCell ref="E4:F5"/>
    <mergeCell ref="G4:H5"/>
  </mergeCells>
  <printOptions horizontalCentered="1"/>
  <pageMargins left="0.23622047244094491" right="0.23622047244094491" top="1.1417322834645669" bottom="0.59055118110236227" header="0.31496062992125984" footer="0.31496062992125984"/>
  <pageSetup paperSize="9" scale="95" orientation="landscape" r:id="rId1"/>
  <headerFooter>
    <oddFooter>&amp;C&amp;8&amp;A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P51"/>
  <sheetViews>
    <sheetView tabSelected="1" view="pageBreakPreview" topLeftCell="A22" zoomScale="130" zoomScaleSheetLayoutView="130" workbookViewId="0">
      <selection activeCell="C38" sqref="C38"/>
    </sheetView>
  </sheetViews>
  <sheetFormatPr defaultColWidth="9" defaultRowHeight="18"/>
  <cols>
    <col min="1" max="1" width="4.625" style="6" customWidth="1"/>
    <col min="2" max="2" width="20.625" style="45" customWidth="1"/>
    <col min="3" max="3" width="30.625" style="46" customWidth="1"/>
    <col min="4" max="4" width="14.125" style="49" bestFit="1" customWidth="1"/>
    <col min="5" max="5" width="11.75" style="6" customWidth="1"/>
    <col min="6" max="6" width="9.25" style="47" customWidth="1"/>
    <col min="7" max="7" width="8.625" style="53" customWidth="1"/>
    <col min="8" max="8" width="35.625" style="48" customWidth="1"/>
    <col min="9" max="9" width="8.625" style="6" hidden="1" customWidth="1"/>
    <col min="10" max="10" width="8.625" style="40" customWidth="1"/>
    <col min="11" max="11" width="7.375" style="41" customWidth="1"/>
    <col min="12" max="16384" width="9" style="6"/>
  </cols>
  <sheetData>
    <row r="1" spans="1:16">
      <c r="A1" s="122" t="s">
        <v>0</v>
      </c>
      <c r="B1" s="122"/>
      <c r="C1" s="35"/>
      <c r="D1" s="36"/>
      <c r="E1" s="37"/>
      <c r="F1" s="38"/>
      <c r="G1" s="52"/>
      <c r="H1" s="39"/>
    </row>
    <row r="2" spans="1:16">
      <c r="A2" s="42" t="s">
        <v>10</v>
      </c>
      <c r="B2" s="43"/>
      <c r="C2" s="35"/>
      <c r="D2" s="36"/>
      <c r="E2" s="37"/>
      <c r="F2" s="38"/>
      <c r="G2" s="52"/>
      <c r="H2" s="39"/>
    </row>
    <row r="3" spans="1:16">
      <c r="A3" s="37"/>
      <c r="B3" s="44"/>
      <c r="C3" s="35"/>
      <c r="D3" s="36"/>
      <c r="E3" s="37"/>
      <c r="F3" s="38"/>
      <c r="G3" s="52"/>
      <c r="H3" s="39"/>
    </row>
    <row r="4" spans="1:16" s="56" customFormat="1" ht="10.5">
      <c r="A4" s="118" t="s">
        <v>5</v>
      </c>
      <c r="B4" s="123" t="s">
        <v>1</v>
      </c>
      <c r="C4" s="125" t="s">
        <v>3</v>
      </c>
      <c r="D4" s="118" t="s">
        <v>28</v>
      </c>
      <c r="E4" s="127" t="s">
        <v>68</v>
      </c>
      <c r="F4" s="127" t="s">
        <v>69</v>
      </c>
      <c r="G4" s="127" t="s">
        <v>95</v>
      </c>
      <c r="H4" s="128" t="s">
        <v>2</v>
      </c>
      <c r="I4" s="130" t="s">
        <v>11</v>
      </c>
      <c r="J4" s="118" t="s">
        <v>81</v>
      </c>
      <c r="K4" s="55"/>
    </row>
    <row r="5" spans="1:16" s="56" customFormat="1" ht="33.75" customHeight="1">
      <c r="A5" s="119"/>
      <c r="B5" s="124"/>
      <c r="C5" s="126"/>
      <c r="D5" s="119"/>
      <c r="E5" s="119"/>
      <c r="F5" s="119"/>
      <c r="G5" s="119"/>
      <c r="H5" s="129"/>
      <c r="I5" s="131" t="s">
        <v>4</v>
      </c>
      <c r="J5" s="119"/>
      <c r="K5" s="55"/>
    </row>
    <row r="6" spans="1:16" s="56" customFormat="1" ht="94.5" customHeight="1">
      <c r="A6" s="68">
        <v>1</v>
      </c>
      <c r="B6" s="69" t="s">
        <v>29</v>
      </c>
      <c r="C6" s="84" t="s">
        <v>98</v>
      </c>
      <c r="D6" s="85">
        <v>32164700</v>
      </c>
      <c r="E6" s="85">
        <v>27364700</v>
      </c>
      <c r="F6" s="23">
        <v>4800000</v>
      </c>
      <c r="G6" s="60"/>
      <c r="H6" s="64" t="s">
        <v>97</v>
      </c>
      <c r="I6" s="61"/>
      <c r="J6" s="65">
        <v>1</v>
      </c>
      <c r="K6" s="83" t="s">
        <v>12</v>
      </c>
      <c r="L6" s="83" t="s">
        <v>12</v>
      </c>
    </row>
    <row r="7" spans="1:16" s="26" customFormat="1" ht="61.5" customHeight="1">
      <c r="A7" s="67">
        <f>A6+1</f>
        <v>2</v>
      </c>
      <c r="B7" s="27"/>
      <c r="C7" s="24" t="s">
        <v>99</v>
      </c>
      <c r="D7" s="23">
        <v>78366000</v>
      </c>
      <c r="E7" s="23">
        <v>78366000</v>
      </c>
      <c r="F7" s="57"/>
      <c r="G7" s="21"/>
      <c r="H7" s="25" t="s">
        <v>82</v>
      </c>
      <c r="I7" s="15"/>
      <c r="J7" s="66">
        <f>J6+1</f>
        <v>2</v>
      </c>
      <c r="K7" s="83" t="s">
        <v>12</v>
      </c>
      <c r="L7" s="56"/>
      <c r="M7" s="56"/>
      <c r="N7" s="56"/>
      <c r="O7" s="56"/>
      <c r="P7" s="56"/>
    </row>
    <row r="8" spans="1:16" s="26" customFormat="1" ht="55.5" customHeight="1">
      <c r="A8" s="67">
        <f t="shared" ref="A8:A39" si="0">A7+1</f>
        <v>3</v>
      </c>
      <c r="B8" s="27"/>
      <c r="C8" s="24" t="s">
        <v>83</v>
      </c>
      <c r="D8" s="23">
        <v>2200000</v>
      </c>
      <c r="E8" s="23">
        <v>2200000</v>
      </c>
      <c r="F8" s="57"/>
      <c r="G8" s="21"/>
      <c r="H8" s="25" t="s">
        <v>54</v>
      </c>
      <c r="I8" s="15"/>
      <c r="J8" s="66">
        <f t="shared" ref="J8:J36" si="1">J7+1</f>
        <v>3</v>
      </c>
      <c r="K8" s="83" t="s">
        <v>12</v>
      </c>
      <c r="L8" s="56"/>
      <c r="M8" s="56"/>
      <c r="N8" s="56"/>
      <c r="O8" s="56"/>
      <c r="P8" s="56"/>
    </row>
    <row r="9" spans="1:16" s="26" customFormat="1" ht="71.25" customHeight="1">
      <c r="A9" s="67">
        <f t="shared" si="0"/>
        <v>4</v>
      </c>
      <c r="B9" s="27"/>
      <c r="C9" s="24" t="s">
        <v>84</v>
      </c>
      <c r="D9" s="23">
        <v>4000000</v>
      </c>
      <c r="E9" s="23">
        <v>4000000</v>
      </c>
      <c r="F9" s="57"/>
      <c r="G9" s="21"/>
      <c r="H9" s="25" t="s">
        <v>64</v>
      </c>
      <c r="I9" s="15"/>
      <c r="J9" s="66">
        <f t="shared" si="1"/>
        <v>4</v>
      </c>
      <c r="K9" s="83" t="s">
        <v>12</v>
      </c>
      <c r="L9" s="56"/>
      <c r="M9" s="56"/>
      <c r="N9" s="56"/>
      <c r="O9" s="56"/>
      <c r="P9" s="56"/>
    </row>
    <row r="10" spans="1:16" s="26" customFormat="1" ht="72" customHeight="1">
      <c r="A10" s="67">
        <f t="shared" si="0"/>
        <v>5</v>
      </c>
      <c r="B10" s="27"/>
      <c r="C10" s="24" t="s">
        <v>85</v>
      </c>
      <c r="D10" s="23">
        <v>2000000</v>
      </c>
      <c r="E10" s="23">
        <v>2000000</v>
      </c>
      <c r="F10" s="57"/>
      <c r="G10" s="21"/>
      <c r="H10" s="25" t="s">
        <v>86</v>
      </c>
      <c r="I10" s="15"/>
      <c r="J10" s="66">
        <f t="shared" si="1"/>
        <v>5</v>
      </c>
      <c r="K10" s="83" t="s">
        <v>12</v>
      </c>
      <c r="L10" s="56"/>
      <c r="M10" s="56"/>
      <c r="N10" s="56"/>
      <c r="O10" s="56"/>
      <c r="P10" s="56"/>
    </row>
    <row r="11" spans="1:16" s="26" customFormat="1" ht="76.5" customHeight="1">
      <c r="A11" s="67">
        <f t="shared" si="0"/>
        <v>6</v>
      </c>
      <c r="B11" s="27"/>
      <c r="C11" s="24" t="s">
        <v>32</v>
      </c>
      <c r="D11" s="23">
        <v>1000000</v>
      </c>
      <c r="E11" s="23">
        <v>1000000</v>
      </c>
      <c r="F11" s="57"/>
      <c r="G11" s="21"/>
      <c r="H11" s="25" t="s">
        <v>87</v>
      </c>
      <c r="I11" s="15"/>
      <c r="J11" s="66">
        <f t="shared" si="1"/>
        <v>6</v>
      </c>
      <c r="K11" s="83" t="s">
        <v>12</v>
      </c>
      <c r="L11" s="56"/>
      <c r="M11" s="56"/>
      <c r="N11" s="56"/>
      <c r="O11" s="56"/>
      <c r="P11" s="56"/>
    </row>
    <row r="12" spans="1:16" s="26" customFormat="1" ht="63">
      <c r="A12" s="67">
        <f t="shared" si="0"/>
        <v>7</v>
      </c>
      <c r="B12" s="27"/>
      <c r="C12" s="24" t="s">
        <v>31</v>
      </c>
      <c r="D12" s="23">
        <v>5000000</v>
      </c>
      <c r="E12" s="23">
        <v>5000000</v>
      </c>
      <c r="F12" s="57"/>
      <c r="G12" s="21"/>
      <c r="H12" s="25" t="s">
        <v>44</v>
      </c>
      <c r="I12" s="15"/>
      <c r="J12" s="66">
        <f t="shared" si="1"/>
        <v>7</v>
      </c>
      <c r="K12" s="83" t="s">
        <v>12</v>
      </c>
      <c r="L12" s="56"/>
      <c r="M12" s="56"/>
      <c r="N12" s="56"/>
      <c r="O12" s="56"/>
      <c r="P12" s="56"/>
    </row>
    <row r="13" spans="1:16" s="26" customFormat="1" ht="63">
      <c r="A13" s="67">
        <f t="shared" si="0"/>
        <v>8</v>
      </c>
      <c r="B13" s="27"/>
      <c r="C13" s="24" t="s">
        <v>30</v>
      </c>
      <c r="D13" s="23">
        <v>5000000</v>
      </c>
      <c r="E13" s="23">
        <v>5000000</v>
      </c>
      <c r="F13" s="78"/>
      <c r="G13" s="21"/>
      <c r="H13" s="25" t="s">
        <v>45</v>
      </c>
      <c r="I13" s="15"/>
      <c r="J13" s="66">
        <f t="shared" si="1"/>
        <v>8</v>
      </c>
      <c r="K13" s="83" t="s">
        <v>12</v>
      </c>
      <c r="L13" s="56"/>
      <c r="M13" s="56"/>
      <c r="N13" s="56"/>
      <c r="O13" s="56"/>
      <c r="P13" s="56"/>
    </row>
    <row r="14" spans="1:16" s="26" customFormat="1" ht="57.75" customHeight="1">
      <c r="A14" s="67">
        <f t="shared" si="0"/>
        <v>9</v>
      </c>
      <c r="B14" s="80"/>
      <c r="C14" s="74" t="s">
        <v>78</v>
      </c>
      <c r="D14" s="75">
        <v>2100000</v>
      </c>
      <c r="E14" s="75">
        <v>2100000</v>
      </c>
      <c r="F14" s="76"/>
      <c r="G14" s="77"/>
      <c r="H14" s="64" t="s">
        <v>46</v>
      </c>
      <c r="I14" s="73"/>
      <c r="J14" s="66">
        <f t="shared" si="1"/>
        <v>9</v>
      </c>
      <c r="K14" s="83" t="s">
        <v>12</v>
      </c>
      <c r="L14" s="56"/>
      <c r="M14" s="56"/>
      <c r="N14" s="56"/>
      <c r="O14" s="56"/>
      <c r="P14" s="56"/>
    </row>
    <row r="15" spans="1:16" s="26" customFormat="1" ht="105">
      <c r="A15" s="67">
        <f t="shared" si="0"/>
        <v>10</v>
      </c>
      <c r="B15" s="63"/>
      <c r="C15" s="24" t="s">
        <v>33</v>
      </c>
      <c r="D15" s="23">
        <v>150000</v>
      </c>
      <c r="E15" s="23">
        <v>150000</v>
      </c>
      <c r="F15" s="57"/>
      <c r="G15" s="21"/>
      <c r="H15" s="25" t="s">
        <v>58</v>
      </c>
      <c r="I15" s="15"/>
      <c r="J15" s="66">
        <f t="shared" si="1"/>
        <v>10</v>
      </c>
      <c r="K15" s="83" t="s">
        <v>12</v>
      </c>
      <c r="L15" s="56"/>
      <c r="M15" s="56"/>
      <c r="N15" s="56"/>
      <c r="O15" s="56"/>
      <c r="P15" s="56"/>
    </row>
    <row r="16" spans="1:16" s="26" customFormat="1" ht="76.5" customHeight="1">
      <c r="A16" s="67">
        <f t="shared" si="0"/>
        <v>11</v>
      </c>
      <c r="B16" s="81"/>
      <c r="C16" s="74" t="s">
        <v>100</v>
      </c>
      <c r="D16" s="75">
        <v>97635300</v>
      </c>
      <c r="E16" s="75">
        <v>97635300</v>
      </c>
      <c r="F16" s="76"/>
      <c r="G16" s="77"/>
      <c r="H16" s="82" t="s">
        <v>79</v>
      </c>
      <c r="I16" s="73"/>
      <c r="J16" s="66">
        <f t="shared" si="1"/>
        <v>11</v>
      </c>
      <c r="K16" s="83" t="s">
        <v>12</v>
      </c>
      <c r="L16" s="56"/>
      <c r="M16" s="56"/>
      <c r="N16" s="56"/>
      <c r="O16" s="56"/>
      <c r="P16" s="56"/>
    </row>
    <row r="17" spans="1:16" s="26" customFormat="1" ht="76.5" customHeight="1">
      <c r="A17" s="67">
        <f t="shared" si="0"/>
        <v>12</v>
      </c>
      <c r="B17" s="63"/>
      <c r="C17" s="24" t="s">
        <v>101</v>
      </c>
      <c r="D17" s="23">
        <v>184272300</v>
      </c>
      <c r="E17" s="23">
        <v>184272300</v>
      </c>
      <c r="F17" s="57"/>
      <c r="G17" s="21"/>
      <c r="H17" s="25" t="s">
        <v>55</v>
      </c>
      <c r="I17" s="15"/>
      <c r="J17" s="66">
        <f t="shared" si="1"/>
        <v>12</v>
      </c>
      <c r="K17" s="83" t="s">
        <v>12</v>
      </c>
      <c r="L17" s="56"/>
      <c r="M17" s="56"/>
      <c r="N17" s="56"/>
      <c r="O17" s="56"/>
      <c r="P17" s="56"/>
    </row>
    <row r="18" spans="1:16" s="26" customFormat="1" ht="52.5">
      <c r="A18" s="67">
        <f t="shared" si="0"/>
        <v>13</v>
      </c>
      <c r="B18" s="63"/>
      <c r="C18" s="24" t="s">
        <v>57</v>
      </c>
      <c r="D18" s="23">
        <v>4500000</v>
      </c>
      <c r="E18" s="23">
        <v>4500000</v>
      </c>
      <c r="F18" s="57"/>
      <c r="G18" s="21"/>
      <c r="H18" s="25" t="s">
        <v>53</v>
      </c>
      <c r="I18" s="15"/>
      <c r="J18" s="66">
        <f t="shared" si="1"/>
        <v>13</v>
      </c>
      <c r="K18" s="83" t="s">
        <v>12</v>
      </c>
      <c r="L18" s="56"/>
      <c r="M18" s="56"/>
      <c r="N18" s="56"/>
      <c r="O18" s="56"/>
      <c r="P18" s="56"/>
    </row>
    <row r="19" spans="1:16" s="26" customFormat="1" ht="46.5" customHeight="1">
      <c r="A19" s="67">
        <f t="shared" si="0"/>
        <v>14</v>
      </c>
      <c r="B19" s="27"/>
      <c r="C19" s="24" t="s">
        <v>94</v>
      </c>
      <c r="D19" s="23">
        <v>2200000</v>
      </c>
      <c r="E19" s="23">
        <v>2200000</v>
      </c>
      <c r="F19" s="57"/>
      <c r="G19" s="21"/>
      <c r="H19" s="25" t="s">
        <v>54</v>
      </c>
      <c r="I19" s="15"/>
      <c r="J19" s="66">
        <f t="shared" si="1"/>
        <v>14</v>
      </c>
      <c r="K19" s="83" t="s">
        <v>12</v>
      </c>
      <c r="L19" s="56"/>
      <c r="M19" s="56"/>
      <c r="N19" s="56"/>
      <c r="O19" s="56"/>
      <c r="P19" s="56"/>
    </row>
    <row r="20" spans="1:16" s="26" customFormat="1" ht="48.75" customHeight="1">
      <c r="A20" s="67">
        <f t="shared" si="0"/>
        <v>15</v>
      </c>
      <c r="B20" s="80" t="s">
        <v>34</v>
      </c>
      <c r="C20" s="74" t="s">
        <v>70</v>
      </c>
      <c r="D20" s="75">
        <v>1000000</v>
      </c>
      <c r="E20" s="75">
        <v>1000000</v>
      </c>
      <c r="F20" s="79"/>
      <c r="G20" s="77"/>
      <c r="H20" s="64" t="s">
        <v>71</v>
      </c>
      <c r="I20" s="73"/>
      <c r="J20" s="66">
        <f t="shared" si="1"/>
        <v>15</v>
      </c>
      <c r="K20" s="83" t="s">
        <v>12</v>
      </c>
      <c r="L20" s="56"/>
      <c r="M20" s="56"/>
      <c r="N20" s="56"/>
      <c r="O20" s="56"/>
      <c r="P20" s="56"/>
    </row>
    <row r="21" spans="1:16" s="26" customFormat="1" ht="43.5" customHeight="1">
      <c r="A21" s="67">
        <f t="shared" si="0"/>
        <v>16</v>
      </c>
      <c r="B21" s="62"/>
      <c r="C21" s="24" t="s">
        <v>72</v>
      </c>
      <c r="D21" s="23">
        <v>5100000</v>
      </c>
      <c r="E21" s="21"/>
      <c r="F21" s="67"/>
      <c r="G21" s="21" t="s">
        <v>12</v>
      </c>
      <c r="H21" s="64" t="s">
        <v>73</v>
      </c>
      <c r="I21" s="73"/>
      <c r="J21" s="66"/>
      <c r="K21" s="83"/>
      <c r="L21" s="56"/>
      <c r="M21" s="56"/>
      <c r="N21" s="56"/>
      <c r="O21" s="56"/>
      <c r="P21" s="56"/>
    </row>
    <row r="22" spans="1:16" s="26" customFormat="1" ht="82.5" customHeight="1">
      <c r="A22" s="67">
        <f t="shared" si="0"/>
        <v>17</v>
      </c>
      <c r="B22" s="27"/>
      <c r="C22" s="24" t="s">
        <v>74</v>
      </c>
      <c r="D22" s="23">
        <v>5000000</v>
      </c>
      <c r="E22" s="23">
        <v>5000000</v>
      </c>
      <c r="F22" s="57"/>
      <c r="G22" s="21"/>
      <c r="H22" s="25" t="s">
        <v>61</v>
      </c>
      <c r="I22" s="15"/>
      <c r="J22" s="66">
        <f>J20+1</f>
        <v>16</v>
      </c>
      <c r="K22" s="83" t="s">
        <v>12</v>
      </c>
      <c r="L22" s="56"/>
      <c r="M22" s="56"/>
      <c r="N22" s="56"/>
      <c r="O22" s="56"/>
      <c r="P22" s="56"/>
    </row>
    <row r="23" spans="1:16" s="26" customFormat="1" ht="55.5" customHeight="1">
      <c r="A23" s="67">
        <f t="shared" si="0"/>
        <v>18</v>
      </c>
      <c r="B23" s="62"/>
      <c r="C23" s="24" t="s">
        <v>35</v>
      </c>
      <c r="D23" s="23">
        <v>1550000</v>
      </c>
      <c r="E23" s="21"/>
      <c r="F23" s="57"/>
      <c r="G23" s="21" t="s">
        <v>12</v>
      </c>
      <c r="H23" s="25" t="s">
        <v>59</v>
      </c>
      <c r="I23" s="15"/>
      <c r="J23" s="66"/>
      <c r="K23" s="83"/>
      <c r="L23" s="56"/>
      <c r="M23" s="56"/>
      <c r="N23" s="56"/>
      <c r="O23" s="56"/>
      <c r="P23" s="56"/>
    </row>
    <row r="24" spans="1:16" s="26" customFormat="1" ht="48.75" customHeight="1">
      <c r="A24" s="67">
        <f t="shared" si="0"/>
        <v>19</v>
      </c>
      <c r="B24" s="63"/>
      <c r="C24" s="24" t="s">
        <v>36</v>
      </c>
      <c r="D24" s="23">
        <v>700000</v>
      </c>
      <c r="E24" s="23">
        <v>700000</v>
      </c>
      <c r="F24" s="57"/>
      <c r="G24" s="21"/>
      <c r="H24" s="25" t="s">
        <v>96</v>
      </c>
      <c r="I24" s="15"/>
      <c r="J24" s="66">
        <v>25</v>
      </c>
      <c r="K24" s="83" t="s">
        <v>12</v>
      </c>
      <c r="L24" s="56"/>
      <c r="M24" s="56"/>
      <c r="N24" s="56"/>
      <c r="O24" s="56"/>
      <c r="P24" s="56"/>
    </row>
    <row r="25" spans="1:16" s="26" customFormat="1" ht="47.25" customHeight="1">
      <c r="A25" s="67">
        <f t="shared" si="0"/>
        <v>20</v>
      </c>
      <c r="B25" s="63"/>
      <c r="C25" s="24" t="s">
        <v>75</v>
      </c>
      <c r="D25" s="23">
        <v>700000</v>
      </c>
      <c r="E25" s="21"/>
      <c r="F25" s="57"/>
      <c r="G25" s="21" t="s">
        <v>12</v>
      </c>
      <c r="H25" s="25" t="s">
        <v>47</v>
      </c>
      <c r="I25" s="15"/>
      <c r="J25" s="66"/>
      <c r="K25" s="83"/>
      <c r="L25" s="56"/>
      <c r="M25" s="56"/>
      <c r="N25" s="56"/>
      <c r="O25" s="56"/>
      <c r="P25" s="56"/>
    </row>
    <row r="26" spans="1:16" s="26" customFormat="1" ht="60" customHeight="1">
      <c r="A26" s="67">
        <f t="shared" si="0"/>
        <v>21</v>
      </c>
      <c r="B26" s="63"/>
      <c r="C26" s="24" t="s">
        <v>60</v>
      </c>
      <c r="D26" s="23">
        <v>700000</v>
      </c>
      <c r="E26" s="21"/>
      <c r="F26" s="57"/>
      <c r="G26" s="21" t="s">
        <v>12</v>
      </c>
      <c r="H26" s="25" t="s">
        <v>88</v>
      </c>
      <c r="I26" s="15"/>
      <c r="J26" s="66"/>
      <c r="K26" s="83"/>
      <c r="L26" s="56"/>
      <c r="M26" s="56"/>
      <c r="N26" s="56"/>
      <c r="O26" s="56"/>
      <c r="P26" s="56"/>
    </row>
    <row r="27" spans="1:16" s="26" customFormat="1" ht="48.75" customHeight="1">
      <c r="A27" s="67">
        <f t="shared" si="0"/>
        <v>22</v>
      </c>
      <c r="B27" s="27"/>
      <c r="C27" s="24" t="s">
        <v>37</v>
      </c>
      <c r="D27" s="23">
        <v>300000</v>
      </c>
      <c r="E27" s="21"/>
      <c r="F27" s="57"/>
      <c r="G27" s="21" t="s">
        <v>12</v>
      </c>
      <c r="H27" s="25" t="s">
        <v>89</v>
      </c>
      <c r="I27" s="15"/>
      <c r="J27" s="66"/>
      <c r="K27" s="83"/>
      <c r="L27" s="56"/>
      <c r="M27" s="56"/>
      <c r="N27" s="56"/>
      <c r="O27" s="56"/>
      <c r="P27" s="56"/>
    </row>
    <row r="28" spans="1:16" s="26" customFormat="1" ht="71.25" customHeight="1">
      <c r="A28" s="67">
        <f t="shared" si="0"/>
        <v>23</v>
      </c>
      <c r="B28" s="62" t="s">
        <v>17</v>
      </c>
      <c r="C28" s="24" t="s">
        <v>38</v>
      </c>
      <c r="D28" s="23">
        <v>7361600</v>
      </c>
      <c r="E28" s="23">
        <v>7361600</v>
      </c>
      <c r="F28" s="78"/>
      <c r="G28" s="21"/>
      <c r="H28" s="25" t="s">
        <v>90</v>
      </c>
      <c r="I28" s="15"/>
      <c r="J28" s="66">
        <f>J22+1</f>
        <v>17</v>
      </c>
      <c r="K28" s="83" t="s">
        <v>12</v>
      </c>
      <c r="L28" s="56"/>
      <c r="M28" s="56"/>
      <c r="N28" s="56"/>
      <c r="O28" s="56"/>
      <c r="P28" s="56"/>
    </row>
    <row r="29" spans="1:16" s="26" customFormat="1" ht="87.75" customHeight="1">
      <c r="A29" s="67">
        <f t="shared" si="0"/>
        <v>24</v>
      </c>
      <c r="B29" s="62" t="s">
        <v>14</v>
      </c>
      <c r="C29" s="24" t="s">
        <v>39</v>
      </c>
      <c r="D29" s="23">
        <v>5000000</v>
      </c>
      <c r="E29" s="23">
        <v>5000000</v>
      </c>
      <c r="F29" s="57"/>
      <c r="G29" s="21"/>
      <c r="H29" s="25" t="s">
        <v>91</v>
      </c>
      <c r="I29" s="15"/>
      <c r="J29" s="66">
        <f t="shared" si="1"/>
        <v>18</v>
      </c>
      <c r="K29" s="83" t="s">
        <v>12</v>
      </c>
      <c r="L29" s="56"/>
      <c r="M29" s="56"/>
      <c r="N29" s="56"/>
      <c r="O29" s="56"/>
      <c r="P29" s="56"/>
    </row>
    <row r="30" spans="1:16" s="26" customFormat="1" ht="52.5" customHeight="1">
      <c r="A30" s="67">
        <f t="shared" si="0"/>
        <v>25</v>
      </c>
      <c r="B30" s="80"/>
      <c r="C30" s="74" t="s">
        <v>76</v>
      </c>
      <c r="D30" s="75">
        <v>1000000</v>
      </c>
      <c r="E30" s="70"/>
      <c r="F30" s="76"/>
      <c r="G30" s="21" t="s">
        <v>12</v>
      </c>
      <c r="H30" s="64" t="s">
        <v>92</v>
      </c>
      <c r="I30" s="73"/>
      <c r="J30" s="66"/>
      <c r="K30" s="83"/>
      <c r="L30" s="56"/>
      <c r="M30" s="56"/>
      <c r="N30" s="56"/>
      <c r="O30" s="56"/>
      <c r="P30" s="56"/>
    </row>
    <row r="31" spans="1:16" s="26" customFormat="1" ht="52.5">
      <c r="A31" s="67">
        <f t="shared" si="0"/>
        <v>26</v>
      </c>
      <c r="B31" s="27" t="s">
        <v>77</v>
      </c>
      <c r="C31" s="24" t="s">
        <v>102</v>
      </c>
      <c r="D31" s="23">
        <v>3000000</v>
      </c>
      <c r="E31" s="23">
        <v>3000000</v>
      </c>
      <c r="F31" s="78"/>
      <c r="G31" s="21"/>
      <c r="H31" s="25" t="s">
        <v>63</v>
      </c>
      <c r="I31" s="15"/>
      <c r="J31" s="66">
        <f>J29+1</f>
        <v>19</v>
      </c>
      <c r="K31" s="83" t="s">
        <v>12</v>
      </c>
      <c r="L31" s="56"/>
      <c r="M31" s="56"/>
      <c r="N31" s="56"/>
      <c r="O31" s="56"/>
      <c r="P31" s="56"/>
    </row>
    <row r="32" spans="1:16" s="26" customFormat="1" ht="52.5">
      <c r="A32" s="67">
        <f t="shared" si="0"/>
        <v>27</v>
      </c>
      <c r="B32" s="62"/>
      <c r="C32" s="24" t="s">
        <v>103</v>
      </c>
      <c r="D32" s="23">
        <v>2537000</v>
      </c>
      <c r="E32" s="23">
        <v>2537000</v>
      </c>
      <c r="F32" s="78"/>
      <c r="G32" s="21"/>
      <c r="H32" s="25" t="s">
        <v>63</v>
      </c>
      <c r="I32" s="15"/>
      <c r="J32" s="66">
        <f t="shared" si="1"/>
        <v>20</v>
      </c>
      <c r="K32" s="83" t="s">
        <v>12</v>
      </c>
      <c r="L32" s="56"/>
      <c r="M32" s="56"/>
      <c r="N32" s="56"/>
      <c r="O32" s="56"/>
      <c r="P32" s="56"/>
    </row>
    <row r="33" spans="1:16" s="26" customFormat="1" ht="58.5" customHeight="1">
      <c r="A33" s="67">
        <f t="shared" si="0"/>
        <v>28</v>
      </c>
      <c r="B33" s="62"/>
      <c r="C33" s="24" t="s">
        <v>40</v>
      </c>
      <c r="D33" s="23">
        <v>2000000</v>
      </c>
      <c r="E33" s="23">
        <v>2000000</v>
      </c>
      <c r="F33" s="57"/>
      <c r="G33" s="21"/>
      <c r="H33" s="25" t="s">
        <v>62</v>
      </c>
      <c r="I33" s="15"/>
      <c r="J33" s="66">
        <f t="shared" si="1"/>
        <v>21</v>
      </c>
      <c r="K33" s="83" t="s">
        <v>12</v>
      </c>
      <c r="L33" s="56"/>
      <c r="M33" s="56"/>
      <c r="N33" s="56"/>
      <c r="O33" s="56"/>
      <c r="P33" s="56"/>
    </row>
    <row r="34" spans="1:16" s="26" customFormat="1" ht="69" customHeight="1">
      <c r="A34" s="67">
        <f t="shared" si="0"/>
        <v>29</v>
      </c>
      <c r="B34" s="27"/>
      <c r="C34" s="24" t="s">
        <v>41</v>
      </c>
      <c r="D34" s="23">
        <v>1680000</v>
      </c>
      <c r="E34" s="23">
        <v>1680000</v>
      </c>
      <c r="F34" s="57"/>
      <c r="G34" s="21"/>
      <c r="H34" s="25" t="s">
        <v>48</v>
      </c>
      <c r="I34" s="15"/>
      <c r="J34" s="66">
        <f t="shared" si="1"/>
        <v>22</v>
      </c>
      <c r="K34" s="83" t="s">
        <v>12</v>
      </c>
      <c r="L34" s="56"/>
      <c r="M34" s="56"/>
      <c r="N34" s="56"/>
      <c r="O34" s="56"/>
      <c r="P34" s="56"/>
    </row>
    <row r="35" spans="1:16" s="26" customFormat="1" ht="69.75" customHeight="1">
      <c r="A35" s="67">
        <f t="shared" si="0"/>
        <v>30</v>
      </c>
      <c r="B35" s="27"/>
      <c r="C35" s="24" t="s">
        <v>42</v>
      </c>
      <c r="D35" s="23">
        <v>500000</v>
      </c>
      <c r="E35" s="23">
        <v>500000</v>
      </c>
      <c r="F35" s="57"/>
      <c r="G35" s="21"/>
      <c r="H35" s="25" t="s">
        <v>49</v>
      </c>
      <c r="I35" s="15"/>
      <c r="J35" s="66">
        <f t="shared" si="1"/>
        <v>23</v>
      </c>
      <c r="K35" s="83" t="s">
        <v>12</v>
      </c>
      <c r="L35" s="56"/>
      <c r="M35" s="56"/>
      <c r="N35" s="56"/>
      <c r="O35" s="56"/>
      <c r="P35" s="56"/>
    </row>
    <row r="36" spans="1:16" s="26" customFormat="1" ht="40.5" customHeight="1">
      <c r="A36" s="67">
        <f t="shared" si="0"/>
        <v>31</v>
      </c>
      <c r="B36" s="62"/>
      <c r="C36" s="24" t="s">
        <v>80</v>
      </c>
      <c r="D36" s="23">
        <v>5000000</v>
      </c>
      <c r="E36" s="23">
        <v>5000000</v>
      </c>
      <c r="F36" s="78"/>
      <c r="G36" s="21"/>
      <c r="H36" s="25" t="s">
        <v>63</v>
      </c>
      <c r="I36" s="15"/>
      <c r="J36" s="66">
        <f t="shared" si="1"/>
        <v>24</v>
      </c>
      <c r="K36" s="83" t="s">
        <v>12</v>
      </c>
      <c r="L36" s="56"/>
      <c r="M36" s="56"/>
      <c r="N36" s="56"/>
      <c r="O36" s="56"/>
      <c r="P36" s="56"/>
    </row>
    <row r="37" spans="1:16" s="26" customFormat="1" ht="51" customHeight="1">
      <c r="A37" s="67">
        <f t="shared" si="0"/>
        <v>32</v>
      </c>
      <c r="B37" s="62" t="s">
        <v>16</v>
      </c>
      <c r="C37" s="24" t="s">
        <v>43</v>
      </c>
      <c r="D37" s="23">
        <v>1700000</v>
      </c>
      <c r="E37" s="21"/>
      <c r="F37" s="57"/>
      <c r="G37" s="21" t="s">
        <v>12</v>
      </c>
      <c r="H37" s="25" t="s">
        <v>50</v>
      </c>
      <c r="I37" s="15"/>
      <c r="J37" s="66"/>
      <c r="K37" s="83"/>
      <c r="L37" s="56"/>
      <c r="M37" s="56"/>
      <c r="N37" s="56"/>
      <c r="O37" s="56"/>
      <c r="P37" s="56"/>
    </row>
    <row r="38" spans="1:16" s="26" customFormat="1" ht="60" customHeight="1">
      <c r="A38" s="67">
        <f t="shared" si="0"/>
        <v>33</v>
      </c>
      <c r="B38" s="27"/>
      <c r="C38" s="24" t="s">
        <v>93</v>
      </c>
      <c r="D38" s="23">
        <v>200000</v>
      </c>
      <c r="E38" s="21"/>
      <c r="F38" s="57"/>
      <c r="G38" s="21" t="s">
        <v>12</v>
      </c>
      <c r="H38" s="25" t="s">
        <v>51</v>
      </c>
      <c r="I38" s="15"/>
      <c r="J38" s="66"/>
      <c r="K38" s="83"/>
      <c r="L38" s="56"/>
      <c r="M38" s="56"/>
      <c r="N38" s="56"/>
      <c r="O38" s="56"/>
      <c r="P38" s="56"/>
    </row>
    <row r="39" spans="1:16" ht="25.5">
      <c r="A39" s="67">
        <f t="shared" si="0"/>
        <v>34</v>
      </c>
      <c r="B39" s="120" t="s">
        <v>27</v>
      </c>
      <c r="C39" s="121"/>
      <c r="D39" s="59">
        <v>10000000</v>
      </c>
      <c r="E39" s="86">
        <v>10000000</v>
      </c>
      <c r="F39" s="58"/>
      <c r="G39" s="22"/>
      <c r="H39" s="28"/>
      <c r="I39" s="16"/>
      <c r="J39" s="51"/>
      <c r="K39" s="83" t="s">
        <v>12</v>
      </c>
    </row>
    <row r="40" spans="1:16" ht="18.75" thickBot="1">
      <c r="A40"/>
      <c r="D40" s="72">
        <f>SUM(D6:D39)</f>
        <v>475616900</v>
      </c>
      <c r="E40" s="87">
        <f>SUM(E6:E39)</f>
        <v>459566900</v>
      </c>
      <c r="F40" s="88">
        <f>SUM(F6:F39)</f>
        <v>4800000</v>
      </c>
      <c r="H40"/>
      <c r="I40"/>
      <c r="J40"/>
    </row>
    <row r="41" spans="1:16" ht="137.25" thickTop="1">
      <c r="E41" s="71" t="s">
        <v>12</v>
      </c>
      <c r="I41" s="25" t="s">
        <v>18</v>
      </c>
    </row>
    <row r="42" spans="1:16" ht="115.5">
      <c r="I42" s="25" t="s">
        <v>19</v>
      </c>
    </row>
    <row r="43" spans="1:16" ht="147">
      <c r="I43" s="25" t="s">
        <v>20</v>
      </c>
    </row>
    <row r="44" spans="1:16" ht="73.5">
      <c r="I44" s="28" t="s">
        <v>21</v>
      </c>
    </row>
    <row r="45" spans="1:16" ht="157.5">
      <c r="I45" s="25" t="s">
        <v>22</v>
      </c>
    </row>
    <row r="46" spans="1:16" ht="189">
      <c r="I46" s="34" t="s">
        <v>23</v>
      </c>
    </row>
    <row r="47" spans="1:16" ht="304.5">
      <c r="I47" s="25" t="s">
        <v>26</v>
      </c>
    </row>
    <row r="48" spans="1:16" ht="178.5">
      <c r="I48" s="25" t="s">
        <v>24</v>
      </c>
    </row>
    <row r="49" spans="5:9">
      <c r="I49" s="15"/>
    </row>
    <row r="50" spans="5:9">
      <c r="I50" s="15"/>
    </row>
    <row r="51" spans="5:9">
      <c r="E51" s="29"/>
      <c r="F51" s="50"/>
      <c r="G51" s="54"/>
    </row>
  </sheetData>
  <mergeCells count="12">
    <mergeCell ref="G4:G5"/>
    <mergeCell ref="H4:H5"/>
    <mergeCell ref="I4:I5"/>
    <mergeCell ref="J4:J5"/>
    <mergeCell ref="E4:E5"/>
    <mergeCell ref="F4:F5"/>
    <mergeCell ref="D4:D5"/>
    <mergeCell ref="B39:C39"/>
    <mergeCell ref="A1:B1"/>
    <mergeCell ref="A4:A5"/>
    <mergeCell ref="B4:B5"/>
    <mergeCell ref="C4:C5"/>
  </mergeCells>
  <printOptions horizontalCentered="1"/>
  <pageMargins left="0.23622047244094491" right="0.15748031496062992" top="0.55118110236220474" bottom="0.35433070866141736" header="0.31496062992125984" footer="0.31496062992125984"/>
  <pageSetup paperSize="9" scale="93" orientation="landscape" r:id="rId1"/>
  <headerFooter>
    <oddFooter>&amp;C&amp;8รายละเอียด&amp;A  หน้า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สรุป นครสวรรค์</vt:lpstr>
      <vt:lpstr>นครสวรรค์</vt:lpstr>
      <vt:lpstr>นครสวรรค์!Print_Area</vt:lpstr>
      <vt:lpstr>'สรุป นครสวรรค์'!Print_Area</vt:lpstr>
      <vt:lpstr>นครสวรรค์!Print_Titles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ajchara</dc:creator>
  <cp:lastModifiedBy>anchalee</cp:lastModifiedBy>
  <cp:lastPrinted>2011-09-21T06:17:51Z</cp:lastPrinted>
  <dcterms:created xsi:type="dcterms:W3CDTF">2009-12-14T05:52:21Z</dcterms:created>
  <dcterms:modified xsi:type="dcterms:W3CDTF">2011-09-30T04:49:33Z</dcterms:modified>
</cp:coreProperties>
</file>