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2120" windowHeight="8160" tabRatio="474"/>
  </bookViews>
  <sheets>
    <sheet name="สรุป" sheetId="11" r:id="rId1"/>
    <sheet name="Upper1-55" sheetId="9" r:id="rId2"/>
    <sheet name="Sum-upper1-55" sheetId="10" r:id="rId3"/>
  </sheets>
  <definedNames>
    <definedName name="_xlnm.Print_Area" localSheetId="1">'Upper1-55'!$A$1:$K$14</definedName>
    <definedName name="_xlnm.Print_Titles" localSheetId="1">'Upper1-55'!$1:$3</definedName>
  </definedNames>
  <calcPr calcId="125725"/>
</workbook>
</file>

<file path=xl/calcChain.xml><?xml version="1.0" encoding="utf-8"?>
<calcChain xmlns="http://schemas.openxmlformats.org/spreadsheetml/2006/main">
  <c r="F13" i="11"/>
  <c r="E13"/>
  <c r="D13" l="1"/>
  <c r="C13"/>
  <c r="F7" i="10"/>
  <c r="F13" s="1"/>
  <c r="E7"/>
  <c r="E13" s="1"/>
  <c r="I7"/>
  <c r="J7"/>
  <c r="J13" s="1"/>
  <c r="H7"/>
  <c r="H13" s="1"/>
  <c r="D15"/>
  <c r="D17"/>
  <c r="D18"/>
  <c r="D19"/>
  <c r="D20"/>
  <c r="D21"/>
  <c r="C21"/>
  <c r="C20"/>
  <c r="C19"/>
  <c r="C18"/>
  <c r="C17"/>
  <c r="G7"/>
  <c r="G13" s="1"/>
  <c r="I13"/>
  <c r="C15"/>
  <c r="K11"/>
  <c r="K9"/>
  <c r="K8"/>
  <c r="K6"/>
  <c r="A56" i="9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K7" i="10" l="1"/>
  <c r="C16"/>
  <c r="D16"/>
  <c r="D22" s="1"/>
  <c r="K13" l="1"/>
  <c r="F14"/>
</calcChain>
</file>

<file path=xl/sharedStrings.xml><?xml version="1.0" encoding="utf-8"?>
<sst xmlns="http://schemas.openxmlformats.org/spreadsheetml/2006/main" count="88" uniqueCount="58">
  <si>
    <t>ยุทธศาสตร์</t>
  </si>
  <si>
    <t>เลขที่</t>
  </si>
  <si>
    <t>ที่</t>
  </si>
  <si>
    <t>จำนวน</t>
  </si>
  <si>
    <t>รวมทั้งหมด</t>
  </si>
  <si>
    <t>เห็นควรได้รับการสนับสนุน</t>
  </si>
  <si>
    <t>โครงการที่เสนอใช้งบจังหวัด</t>
  </si>
  <si>
    <t>บาท</t>
  </si>
  <si>
    <t>ไม่สอดคล้องกับหลักเกณฑ์</t>
  </si>
  <si>
    <t>ลำดับที่ 1</t>
  </si>
  <si>
    <t>ลำดับที่ 2</t>
  </si>
  <si>
    <t>กลุ่มจังหวัดภาคกลางตอนบน 1 (นนทบุรี,ปทุมธานี,พระนครศรีอยุธยา และสระบุรี)</t>
  </si>
  <si>
    <t>การปรับโครงสร้างการผลิตและยกระดับเทคโนโลยี เพื่อเพิ่มผลิตภาพภาคอุตสาหกรรม</t>
  </si>
  <si>
    <t>การอนุรักษ์ฟื้นฟูทรัพยากร ธรรมชาติและการจัดการสิ่งแวดล้อม</t>
  </si>
  <si>
    <t>การปรับโครงสร้างการท่องเที่ยวให้สมดุลและแข่งขันได้อย่างยั่งยืน</t>
  </si>
  <si>
    <t>การพัฒนาคนและสังคมให้มีคุณภาพ และ ยกระดับคุณภาพชีวิต</t>
  </si>
  <si>
    <t>การพัฒนาระบบการเกษตรให้มีผลผลิตที่ปลอดภัย</t>
  </si>
  <si>
    <t>การเชื่อมโยงคมนาคมและบริการระหว่างภาค  (Logistics)</t>
  </si>
  <si>
    <t>ประเด็นยุทธศาสตร์ที่1 การปรับโครงสร้างการผลิตและยกระดับเทคโนโลยี เพื่อเพิ่มผลิตภาพภาคอุตสาหกรรม</t>
  </si>
  <si>
    <t>ประเด็นยุทธศาสตร์ที่3 การปรับโครงสร้างการท่องเที่ยวให้สมดุลและแข่งขันได้อย่างยั่งยืน</t>
  </si>
  <si>
    <t>ประเด็นยุทธศาตร์ที่4 การพัฒนาคนและสังคมให้มีคุณภาพ และ ยกระดับคุณภาพชีวิต</t>
  </si>
  <si>
    <t>ประเด็นยุทธศาสตร์ที่5 การพัฒนาระบบการเกษตรให้มีผลผลิตที่ปลอดภัย</t>
  </si>
  <si>
    <t>ประเด็นยุทธศาสตร์ที่6 การเชื่อมโยงคมนาคมและบริการระหว่างภาค  (Logistics)</t>
  </si>
  <si>
    <t>รหัสยุทธศาสตร์</t>
  </si>
  <si>
    <t>ลำดับความสำคัญ</t>
  </si>
  <si>
    <t>Ceiling+งบบริหารจัดการ</t>
  </si>
  <si>
    <t>ภาคกลาง</t>
  </si>
  <si>
    <t>ประเด็นยุทธศาสตร์ที่ 2 การอนุรักษ์ฟื้นฟูทรัพยากร ธรรมชาติและการจัดการสิ่งแวดล้อม</t>
  </si>
  <si>
    <t>โครงการรักษ์เจ้าพระยา/ป่าสัก (ด้านชุมชน) ระยะที่ 2</t>
  </si>
  <si>
    <t>วงเงินปี 2555 (บาท)</t>
  </si>
  <si>
    <t xml:space="preserve"> โครงการควบคุมบริหารจัดการน้ำทิ้งในคลองสาธารณะเขตอุตสาหกรรม ระยะที่ 2</t>
  </si>
  <si>
    <t>โครงการส่งเสริมและพัฒนาการบริหารจัดการน้ำในโรงงานอุตสาหกรรม ระยะที่ 2</t>
  </si>
  <si>
    <t>โครงการรักษ์เจ้าพระยา/ป่าสัก ด้านการใช้ประโยชน์ และพัฒนาสายน้ำ</t>
  </si>
  <si>
    <t>โครงการส่งเสริมรายได้ผลิตผลจากเกษตรอินทรีย์จากลุ่มน้ำเจ้าพระยา/ป่าสักและลุ่มน้ำสาขาของกลุ่มจังหวัดภาคกลางตอนบน 1</t>
  </si>
  <si>
    <t>สรุปผลการกลั่นกรองกลุ่มจังหวัดภาคกลางตอนบน 1 (พระนครศรีอยุธยา,นนทบุรี,ปทุมธานี,และสระบุรี) ปีงบประมาณ 2555</t>
  </si>
  <si>
    <t>ค่าใช้จ่ายในการบริหารงานจังหวัดแบบบูรณาการ</t>
  </si>
  <si>
    <t>ชื่อโครงการ</t>
  </si>
  <si>
    <t>เห็นควรสนับสนุนงบประมาณ (บาท)</t>
  </si>
  <si>
    <t>ปรับลดงบประมาณ (บาท)</t>
  </si>
  <si>
    <t>กิจกรรม/ความเห็น</t>
  </si>
  <si>
    <t>ลำดับความสำคัญของกลุ่มจังหวัด</t>
  </si>
  <si>
    <t>เห็นควรสนับสนุนงบประมาณ</t>
  </si>
  <si>
    <t>๓ การปรับโครงสร้างการท่องเที่ยวให้สมดุลและแข่งขันได้อย่างยั่งยืน</t>
  </si>
  <si>
    <t>การบริหารจัดการ การเชื่อมโยงคมนาคมและบริการระหว่างภาค  (Logistics)</t>
  </si>
  <si>
    <t>โครงการที่เสนอใช้งบประมาณกลุ่มจังหวัด</t>
  </si>
  <si>
    <t>ปรับลดงบประมาณ</t>
  </si>
  <si>
    <t>แผนพัฒนากลุ่มจังหวัด ที่นำเสนอเพื่อพิจารณา ประกอบด้วย 6 ยุทธศาสตร์ โดยแต่ละยุทธศาสตร์มีจำนวนและวงเงินโครงการ รวมทั้งผลการพิจารณา ดังนี้</t>
  </si>
  <si>
    <t xml:space="preserve"> โครงการฟื้นฟูและอนุรักษ์แม่น้ำเจ้าพระยาและป่าสักด้านการเกษตรของกลุ่มจังหวัดภาคกลางตอนบน 1 ระยะที่ 2</t>
  </si>
  <si>
    <t>-</t>
  </si>
  <si>
    <t>มีความจำเป็นเร่งด่วน ที่จะต้องแก้ไขปัญหาสำคัญ และสอดคล้องกับยุทธศาสตร์ของกลุ่มจังหวัด รวมทั้งมีแนวทางที่เน้นการมีส่วนร่วมของชุมชน/ท้องถิ่น ในการจัดการและบำรุงรักษา จึงเห็นควรสนับสนุน จุดเน้นของการดำเนินงานในปี 2555 ได้แก่
1) การก่อสร้างต้นแบบระบบบำบัดน้ำเสียโดยใช้เทคโนโลยีสมัยใหม่จำนวน 8 แห่ง ตามที่ได้สำรวจออกแบบไว้ในปีงบประมาณ 2553
2) ก่อสร้างระบบบำบัดน้ำเสียขนาดเล็ก/ระบบดักไขมันในสถานศึกษา
3) ก่อสร้างระบบรวบรวมและระบบบำบัดน้ำเสียชุมชนต้นแบบที่อำเภอเสาไห้ 3 แห่ง ตามที่ได้มีการศึกษาและออกแบบไว้ในปี 2553 เช่นกัน การก่อสร้างระบบต้นแบบเหล่านี้ เพื่อให้ อปท. อื่น ๆ นำรูปแบบไปขยายผลในพื้นที่รับผิดชอบ
4) กิจกรรมสำรวจออกแบบเพื่อก่อสร้างระบบบำบัดน้ำเสียขนาดเล็ก/ถังดักไขมัน เพิ่มเติมอีก 120 แห่ง</t>
  </si>
  <si>
    <t xml:space="preserve">วัตถุประสงค์และแนวทางดำเนินการสอดคล้องกับประเด็นยุทธศาสตร์ และสภาพปัญหาในพื้นที่ซึ่งมีโรงงานอุตสาหกรรมเป็นจำนวนมาก เห็นควรสนับสนุน กิจกรรมเน้นการตรวจควบคุมคุณภาพน้ำ เพื่อลดปริมาณน้ำเสียในคลองสาธารณะที่เกิดจากภาคอุตสาหกรรม ซึ่งในปี 2554 ได้รับงบประมาณ 21.42 ล้านบาท สร้างสถานีควบคุมคุณภาพน้ำพร้อมเครื่องมืออุปกรณ์ 16 จุด แผนงานปี 2555 จะเพิ่มสถานีตรวจวัด 3 จุด และเพิ่มพารามิเตอร์ควบคุมคุณภาพน้ำด้านโลหะหนัก โดยซื้อชุดวัดปริมาณโลหะหนักแบบเคลื่อนที่ สามารถย้ายจุดติดตั้งได้ สำหรับการจัดเวที อบรมให้ความรู้ สร้างเครือข่าย สร้างความเข้าใจแก่ผู้เกี่ยวข้อง กำหนดเป็นเงื่อนไขที่ผู้ขายอุปกรณ์ต้องดำเนินการ </t>
  </si>
  <si>
    <r>
      <t xml:space="preserve">หลักการและเหตุผลสอดคล้องกับยุทธศาสตร์ของกลุ่มจังหวัด มีแนวทางการดำเนินงาน สร้างกระบวนการขับเคลื่อนทางสังคม ให้เกิดความตระหนัก เกิดการเปลี่ยนแปลงกระบวนทัศน์เกษตรกรที่ร่วมโครงการนำร่อง และจัดทำต้นแบบการเกษตรกรรมที่เป็นมิตรกับสิ่งแวดล้อม โดยใช้หลักการ 4R จึงเห็นควรสนับสนุน อย่างไรก็ตาม </t>
    </r>
    <r>
      <rPr>
        <u/>
        <sz val="10"/>
        <rFont val="Tahoma"/>
        <family val="2"/>
      </rPr>
      <t>มีข้อสังเกต</t>
    </r>
    <r>
      <rPr>
        <sz val="10"/>
        <rFont val="Tahoma"/>
        <family val="2"/>
      </rPr>
      <t xml:space="preserve"> กิจกรรมที่ 2 ระบบการผลิตที่นำทรัพยากรน้ำนำกลับมาใช้ใหม่ วงเงิน 8.3 ล้านบาท ผู้รับประโยชน์เป็นรายบุคคลและวงเงินต่อรายสูง อาจเกิดปัญหาในการคัดเลือกคนเข้าโครงการ</t>
    </r>
  </si>
  <si>
    <t>เป็นโครงการต่อเนื่องจากปีงบประมาณ 2554 กิจกรรมสำคัญคือการปรึกษาแนะนำ ให้ความรู้ และนำแนวทางที่เหมาะสมมาใช้ในการลดน้ำเสีย และนำน้ำทิ้งกลับมาใช้ใหม่ในโรงงานที่เข้าร่วมโครงการ 200 โรงงานใน 4 จังหวัด (เป็นกลุ่มที่ไม่ซ้ำกับปี 2554 จำนวน 190 โรงงาน และกลุ่มเดิมที่ผลการประเมินต่ำสุดอีก 10 โรงงาน) รวมทั้งมีการอบรม ให้ความรู้ และตั้งเครือข่ายภาคประชาชน โดยมีการจ้างเหมาที่ปรึกษาเพื่อดำเนินการในกิจกรรมส่วนใหญ่ เห็นควรสนับสนุนให้ดำเนินการ เพื่อให้การขับเคลื่อนยุทธศาสตร์บรรลุผล และควรมีแนวทางและกลไกในการติดตาม ประเมินการดำเนินการของโรงงานหลังเข้าร่วมโครงการอย่างสม่ำเสมอในปีต่อไป</t>
  </si>
  <si>
    <r>
      <t>โครงการนี้สอดคล้องกับยุทธศาสตร์กลุ่มจังหวัด มีวัตถุประสงค์เพื่อสร้างจิตสำนึก ปรับเปลี่ยนพฤติกรรม และการมีส่วนร่วมของประชาชนในการอนุรักษ์และฟื้นฟู โดยมีเป้าหมายเป็นครัวเรือนต้นแบบ 3,000 ครัวเรือน แนวร่วมประชาชน นักเรียนนักศึกษาเป็นกลุ่มจิตรอาสาพิทักษ์ อนุรักษ์และฟื้นฟูสายน้ำ รวม 2,000 คน จัดหลักสูตรอบรมเสริมสร้างศักยภาพ อปท. ในการจัดการขยะมูลฝอยและจัดการน้ำเสียชุมชน กิจกรรมสำรวจสืบค้นแหล่งท่องเที่ยวเชิงอนุรักษ์ จังหวัดละ 4-5 แห่ง และพัฒนาแหล่งเรียนรู้วัฒนธรรมดั้งเดิม เป็นจุดศูนย์รวมความสัมพันธ์ชุมชนกับสายน้ำ
แต่มี</t>
    </r>
    <r>
      <rPr>
        <u/>
        <sz val="10"/>
        <rFont val="Tahoma"/>
        <family val="2"/>
      </rPr>
      <t>ข้อสังเกต</t>
    </r>
    <r>
      <rPr>
        <sz val="10"/>
        <rFont val="Tahoma"/>
        <family val="2"/>
      </rPr>
      <t xml:space="preserve"> 1) ในกิจกรรมจ้างเหมาบริการเพื่อทำประชาสัมพันธ์ วงเงิน 18.8 ล้านบาท เรื่องความคุ้มค่า การเข้าถึงกลุ่มเป้าหมาย และผลต่อการสร้างจิตสำนึก 2) กิจกรรมสร้างแนวร่วม/เครือข่ายในการอนุรักษ์ ไม่ใช่งานเชิงวิชาการที่ต้องใช้ที่ปรึกษาฯ ดำเนินการ ควรปรับเป็นการจ้างเหมาบริการ</t>
    </r>
  </si>
  <si>
    <t>เป็นการส่งเสริมกระบวนการผลิตสินค้าภาคการเกษตรปลอดสารพิษ สามารถลดต้นทุนการผลิตและมลภาวะ เพิ่มรายได้ให้กับเกษตรกร และลดปัญหาการปล่อยของเสียจากการผลิตในภาคเกษตรลงสู่แหล่งน้ำ ซึ่งสอดคล้องกับยุทธศาสตร์ จึงเห็นควรสนับสนุน ประกอบด้วย 1)การส่งเสริมและพัฒนาการเลี้ยงโคเนื้อปลอดมลภาวะ จำนวน 400 ราย 2)ส่งเสริมการลดต้นทุนการผลิตข้าวโดยใช้ปุ๋ยตามค่าวิเคราะห์ดิน 3)ระบบบำบัดด้วยจุลินทรีย์ระเบิดเสริมสร้างความสมดุลคุณภาพดินและน้ำในภาคเกษตร จำนวน 202 ราย 4)พัฒนาแหล่งเรียนรู้เกษตรอินทรีย์ 5)ส่งเสริมกระบวนการผลิตข้าวโดยชุมชน เป็นงบลงทุนเครื่องสีข้าวให้ชุมชน 21 แห่ง 6)ส่งเสริมขยายผลการปลูกหญ้าแฝกลุ่มน้ำสาขาของแม่น้ำเจ้าพระยา/ป่าสัก ระยะทางรวม 100 กิโลเมตร 7) จัดมหกรรมส่งเสริมสินค้าเกษตรปลอดสารพิษ สร้างรายได้สู่เกษตรกร</t>
  </si>
  <si>
    <r>
      <t>หมายเหตุ: กรอบวงเงินงบประมาณปี 2555 ของ</t>
    </r>
    <r>
      <rPr>
        <u/>
        <sz val="16"/>
        <color indexed="8"/>
        <rFont val="Browallia New"/>
        <family val="2"/>
      </rPr>
      <t>กลุ่มจังหวัดภาคกลางตอนบน 1</t>
    </r>
    <r>
      <rPr>
        <sz val="16"/>
        <color indexed="8"/>
        <rFont val="Browallia New"/>
        <family val="2"/>
      </rPr>
      <t xml:space="preserve"> ที่ได้รับจัดสรรตามตามเกณฑ์  </t>
    </r>
    <r>
      <rPr>
        <sz val="16"/>
        <color rgb="FFFF0000"/>
        <rFont val="Browallia New"/>
        <family val="2"/>
      </rPr>
      <t xml:space="preserve">จำนวน 294.0 </t>
    </r>
    <r>
      <rPr>
        <sz val="16"/>
        <color indexed="8"/>
        <rFont val="Browallia New"/>
        <family val="2"/>
      </rPr>
      <t>ล้านบาท</t>
    </r>
  </si>
  <si>
    <t>ไม่ควรสนับสนุนงบประมาณ</t>
  </si>
  <si>
    <t>สรุปข้อเสนอ และผลพิจารณา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</si>
</sst>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</numFmts>
  <fonts count="54"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8"/>
      <name val="Tahoma"/>
      <family val="2"/>
      <charset val="222"/>
    </font>
    <font>
      <sz val="16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b/>
      <sz val="14"/>
      <color indexed="8"/>
      <name val="BrowalliaUPC"/>
      <family val="2"/>
      <charset val="222"/>
    </font>
    <font>
      <sz val="14"/>
      <color indexed="12"/>
      <name val="BrowalliaUPC"/>
      <family val="2"/>
      <charset val="22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sz val="9"/>
      <color indexed="8"/>
      <name val="Tahoma"/>
      <family val="2"/>
      <charset val="222"/>
    </font>
    <font>
      <sz val="9"/>
      <color indexed="8"/>
      <name val="Wingdings"/>
      <charset val="2"/>
    </font>
    <font>
      <b/>
      <sz val="9"/>
      <color indexed="8"/>
      <name val="Tahoma"/>
      <family val="2"/>
      <charset val="222"/>
    </font>
    <font>
      <b/>
      <sz val="12"/>
      <color indexed="8"/>
      <name val="Tahoma"/>
      <family val="2"/>
    </font>
    <font>
      <sz val="12"/>
      <color indexed="8"/>
      <name val="Tahoma"/>
      <family val="2"/>
    </font>
    <font>
      <sz val="11"/>
      <color indexed="8"/>
      <name val="Tahoma"/>
      <family val="2"/>
    </font>
    <font>
      <sz val="10"/>
      <name val="Tahoma"/>
      <family val="2"/>
      <charset val="222"/>
    </font>
    <font>
      <b/>
      <sz val="10"/>
      <name val="Tahoma"/>
      <family val="2"/>
    </font>
    <font>
      <sz val="10"/>
      <name val="Calibri"/>
      <family val="2"/>
    </font>
    <font>
      <sz val="10"/>
      <name val="Tahoma"/>
      <family val="2"/>
    </font>
    <font>
      <sz val="18"/>
      <color indexed="10"/>
      <name val="BrowalliaUPC"/>
      <family val="2"/>
      <charset val="222"/>
    </font>
    <font>
      <sz val="18"/>
      <color indexed="10"/>
      <name val="BrowalliaUPC"/>
      <family val="2"/>
      <charset val="222"/>
    </font>
    <font>
      <b/>
      <sz val="18"/>
      <color indexed="10"/>
      <name val="BrowalliaUPC"/>
      <family val="2"/>
      <charset val="222"/>
    </font>
    <font>
      <sz val="14"/>
      <color indexed="10"/>
      <name val="BrowalliaUPC"/>
      <family val="2"/>
      <charset val="222"/>
    </font>
    <font>
      <sz val="16"/>
      <color indexed="10"/>
      <name val="Browallia New"/>
      <family val="2"/>
    </font>
    <font>
      <b/>
      <sz val="18"/>
      <color indexed="12"/>
      <name val="BrowalliaUPC"/>
      <family val="2"/>
      <charset val="222"/>
    </font>
    <font>
      <b/>
      <sz val="16"/>
      <color indexed="10"/>
      <name val="BrowalliaUPC"/>
      <family val="2"/>
      <charset val="222"/>
    </font>
    <font>
      <sz val="11"/>
      <color indexed="10"/>
      <name val="Tahoma"/>
      <family val="2"/>
    </font>
    <font>
      <sz val="10"/>
      <color indexed="12"/>
      <name val="Tahoma"/>
      <family val="2"/>
    </font>
    <font>
      <b/>
      <sz val="10"/>
      <color indexed="60"/>
      <name val="Tahoma"/>
      <family val="2"/>
    </font>
    <font>
      <sz val="10"/>
      <color indexed="12"/>
      <name val="Cambria"/>
      <family val="2"/>
    </font>
    <font>
      <sz val="10"/>
      <color indexed="12"/>
      <name val="Browallia New"/>
      <family val="2"/>
    </font>
    <font>
      <sz val="10"/>
      <color indexed="12"/>
      <name val="Tahoma"/>
      <family val="2"/>
      <charset val="222"/>
    </font>
    <font>
      <sz val="10"/>
      <color indexed="60"/>
      <name val="Cambria"/>
      <family val="2"/>
    </font>
    <font>
      <b/>
      <sz val="10"/>
      <color indexed="12"/>
      <name val="Tahoma"/>
      <family val="2"/>
    </font>
    <font>
      <sz val="8"/>
      <name val="Calibri"/>
      <family val="2"/>
      <charset val="222"/>
    </font>
    <font>
      <b/>
      <sz val="15"/>
      <color indexed="8"/>
      <name val="Cordia New"/>
      <family val="2"/>
    </font>
    <font>
      <b/>
      <sz val="15"/>
      <name val="Cordia New"/>
      <family val="2"/>
    </font>
    <font>
      <sz val="15"/>
      <color indexed="8"/>
      <name val="Cordia New"/>
      <family val="2"/>
    </font>
    <font>
      <sz val="15"/>
      <color indexed="12"/>
      <name val="Cordia New"/>
      <family val="2"/>
    </font>
    <font>
      <b/>
      <sz val="15"/>
      <color indexed="12"/>
      <name val="Cordia New"/>
      <family val="2"/>
    </font>
    <font>
      <b/>
      <sz val="14"/>
      <color indexed="10"/>
      <name val="BrowalliaUPC"/>
      <family val="2"/>
      <charset val="222"/>
    </font>
    <font>
      <u/>
      <sz val="10"/>
      <name val="Tahoma"/>
      <family val="2"/>
    </font>
    <font>
      <sz val="9"/>
      <color rgb="FF000000"/>
      <name val="Tahoma"/>
      <family val="2"/>
    </font>
    <font>
      <sz val="9"/>
      <color rgb="FF000000"/>
      <name val="Tahoma"/>
      <family val="2"/>
      <charset val="222"/>
    </font>
    <font>
      <sz val="15"/>
      <color rgb="FFFF0000"/>
      <name val="Cordia New"/>
      <family val="2"/>
    </font>
    <font>
      <b/>
      <sz val="10"/>
      <color indexed="8"/>
      <name val="Tahoma"/>
      <family val="2"/>
    </font>
    <font>
      <b/>
      <sz val="10"/>
      <color indexed="8"/>
      <name val="Tahoma"/>
      <family val="2"/>
      <charset val="222"/>
    </font>
    <font>
      <b/>
      <sz val="16"/>
      <color theme="1"/>
      <name val="Browallia New"/>
      <family val="2"/>
    </font>
    <font>
      <sz val="16"/>
      <color theme="1"/>
      <name val="Browallia New"/>
      <family val="2"/>
    </font>
    <font>
      <sz val="10"/>
      <name val="Arial"/>
      <family val="2"/>
    </font>
    <font>
      <u/>
      <sz val="16"/>
      <color indexed="8"/>
      <name val="Browallia New"/>
      <family val="2"/>
    </font>
    <font>
      <sz val="16"/>
      <color indexed="8"/>
      <name val="Browallia New"/>
      <family val="2"/>
    </font>
    <font>
      <sz val="16"/>
      <color rgb="FFFF0000"/>
      <name val="Browallia New"/>
      <family val="2"/>
    </font>
    <font>
      <sz val="16"/>
      <color rgb="FFC00000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9" fillId="0" borderId="0" applyFont="0" applyFill="0" applyBorder="0" applyAlignment="0" applyProtection="0"/>
    <xf numFmtId="0" fontId="49" fillId="0" borderId="0"/>
    <xf numFmtId="0" fontId="49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43" fontId="4" fillId="0" borderId="0" xfId="1" applyFont="1"/>
    <xf numFmtId="0" fontId="3" fillId="0" borderId="0" xfId="0" applyFont="1"/>
    <xf numFmtId="0" fontId="5" fillId="0" borderId="0" xfId="0" applyFont="1" applyAlignment="1">
      <alignment horizontal="center"/>
    </xf>
    <xf numFmtId="43" fontId="5" fillId="0" borderId="0" xfId="1" applyFont="1"/>
    <xf numFmtId="164" fontId="6" fillId="0" borderId="0" xfId="0" applyNumberFormat="1" applyFont="1" applyAlignment="1">
      <alignment horizontal="center"/>
    </xf>
    <xf numFmtId="0" fontId="9" fillId="0" borderId="0" xfId="0" applyFont="1" applyAlignment="1">
      <alignment wrapText="1"/>
    </xf>
    <xf numFmtId="43" fontId="9" fillId="0" borderId="0" xfId="1" applyNumberFormat="1" applyFont="1"/>
    <xf numFmtId="0" fontId="9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textRotation="90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wrapText="1"/>
    </xf>
    <xf numFmtId="43" fontId="9" fillId="0" borderId="0" xfId="1" applyNumberFormat="1" applyFont="1" applyBorder="1"/>
    <xf numFmtId="0" fontId="9" fillId="0" borderId="0" xfId="0" applyFont="1" applyBorder="1"/>
    <xf numFmtId="164" fontId="3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"/>
    </xf>
    <xf numFmtId="43" fontId="21" fillId="0" borderId="0" xfId="1" applyFont="1"/>
    <xf numFmtId="164" fontId="22" fillId="0" borderId="0" xfId="1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0" xfId="0" applyFont="1" applyBorder="1"/>
    <xf numFmtId="0" fontId="23" fillId="0" borderId="0" xfId="0" applyFont="1" applyBorder="1" applyAlignment="1">
      <alignment wrapText="1"/>
    </xf>
    <xf numFmtId="43" fontId="23" fillId="0" borderId="0" xfId="1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wrapText="1"/>
    </xf>
    <xf numFmtId="43" fontId="13" fillId="0" borderId="0" xfId="1" applyNumberFormat="1" applyFont="1"/>
    <xf numFmtId="164" fontId="4" fillId="0" borderId="0" xfId="1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25" fillId="0" borderId="0" xfId="1" applyNumberFormat="1" applyFont="1"/>
    <xf numFmtId="0" fontId="14" fillId="0" borderId="0" xfId="0" applyFont="1" applyAlignment="1">
      <alignment wrapText="1"/>
    </xf>
    <xf numFmtId="0" fontId="14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14" fillId="0" borderId="0" xfId="0" applyFont="1" applyBorder="1"/>
    <xf numFmtId="0" fontId="25" fillId="0" borderId="0" xfId="0" applyFont="1" applyBorder="1" applyAlignment="1">
      <alignment horizontal="right"/>
    </xf>
    <xf numFmtId="0" fontId="28" fillId="0" borderId="0" xfId="0" applyFont="1"/>
    <xf numFmtId="0" fontId="27" fillId="0" borderId="0" xfId="0" applyFont="1"/>
    <xf numFmtId="0" fontId="29" fillId="0" borderId="2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27" fillId="0" borderId="0" xfId="0" applyFont="1" applyBorder="1"/>
    <xf numFmtId="0" fontId="30" fillId="0" borderId="0" xfId="0" applyFont="1" applyBorder="1"/>
    <xf numFmtId="43" fontId="31" fillId="0" borderId="0" xfId="1" applyNumberFormat="1" applyFont="1" applyBorder="1"/>
    <xf numFmtId="0" fontId="31" fillId="0" borderId="0" xfId="0" applyFont="1" applyBorder="1"/>
    <xf numFmtId="0" fontId="9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43" fontId="7" fillId="0" borderId="4" xfId="1" applyNumberFormat="1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6" fillId="0" borderId="0" xfId="0" applyFont="1"/>
    <xf numFmtId="0" fontId="32" fillId="0" borderId="1" xfId="0" applyFont="1" applyBorder="1" applyAlignment="1">
      <alignment vertical="center" wrapText="1"/>
    </xf>
    <xf numFmtId="164" fontId="9" fillId="0" borderId="0" xfId="1" applyNumberFormat="1" applyFont="1" applyBorder="1"/>
    <xf numFmtId="0" fontId="29" fillId="0" borderId="1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left" vertical="center" wrapText="1"/>
    </xf>
    <xf numFmtId="0" fontId="35" fillId="0" borderId="7" xfId="0" applyFont="1" applyFill="1" applyBorder="1" applyAlignment="1">
      <alignment horizontal="center" wrapText="1"/>
    </xf>
    <xf numFmtId="43" fontId="35" fillId="0" borderId="7" xfId="1" applyFont="1" applyFill="1" applyBorder="1" applyAlignment="1">
      <alignment horizontal="center" wrapText="1"/>
    </xf>
    <xf numFmtId="43" fontId="35" fillId="0" borderId="8" xfId="1" applyFont="1" applyFill="1" applyBorder="1" applyAlignment="1">
      <alignment horizontal="center" wrapText="1"/>
    </xf>
    <xf numFmtId="0" fontId="37" fillId="0" borderId="9" xfId="0" applyFont="1" applyBorder="1" applyAlignment="1">
      <alignment horizontal="center" vertical="center"/>
    </xf>
    <xf numFmtId="0" fontId="37" fillId="0" borderId="2" xfId="0" applyFont="1" applyBorder="1" applyAlignment="1">
      <alignment wrapText="1"/>
    </xf>
    <xf numFmtId="0" fontId="38" fillId="0" borderId="1" xfId="0" applyFont="1" applyBorder="1" applyAlignment="1">
      <alignment horizontal="center"/>
    </xf>
    <xf numFmtId="164" fontId="38" fillId="0" borderId="10" xfId="1" applyNumberFormat="1" applyFont="1" applyBorder="1"/>
    <xf numFmtId="0" fontId="38" fillId="0" borderId="10" xfId="0" applyFont="1" applyBorder="1" applyAlignment="1">
      <alignment horizontal="center"/>
    </xf>
    <xf numFmtId="164" fontId="38" fillId="0" borderId="11" xfId="1" applyNumberFormat="1" applyFont="1" applyBorder="1"/>
    <xf numFmtId="0" fontId="37" fillId="0" borderId="12" xfId="0" applyFont="1" applyBorder="1" applyAlignment="1">
      <alignment horizontal="center" vertical="center"/>
    </xf>
    <xf numFmtId="0" fontId="37" fillId="0" borderId="1" xfId="0" applyFont="1" applyBorder="1" applyAlignment="1">
      <alignment wrapText="1"/>
    </xf>
    <xf numFmtId="164" fontId="38" fillId="0" borderId="1" xfId="1" applyNumberFormat="1" applyFont="1" applyBorder="1"/>
    <xf numFmtId="164" fontId="38" fillId="0" borderId="13" xfId="1" applyNumberFormat="1" applyFont="1" applyBorder="1"/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wrapText="1"/>
    </xf>
    <xf numFmtId="0" fontId="38" fillId="0" borderId="16" xfId="0" applyFont="1" applyBorder="1" applyAlignment="1">
      <alignment horizontal="center"/>
    </xf>
    <xf numFmtId="164" fontId="38" fillId="0" borderId="16" xfId="1" applyNumberFormat="1" applyFont="1" applyBorder="1"/>
    <xf numFmtId="164" fontId="38" fillId="0" borderId="17" xfId="1" applyNumberFormat="1" applyFont="1" applyBorder="1"/>
    <xf numFmtId="0" fontId="38" fillId="0" borderId="18" xfId="0" applyFont="1" applyBorder="1" applyAlignment="1">
      <alignment horizontal="center"/>
    </xf>
    <xf numFmtId="0" fontId="39" fillId="0" borderId="18" xfId="0" applyFont="1" applyBorder="1" applyAlignment="1">
      <alignment horizontal="center"/>
    </xf>
    <xf numFmtId="164" fontId="39" fillId="0" borderId="18" xfId="1" applyNumberFormat="1" applyFont="1" applyBorder="1" applyAlignment="1">
      <alignment horizontal="center"/>
    </xf>
    <xf numFmtId="164" fontId="38" fillId="0" borderId="19" xfId="1" applyNumberFormat="1" applyFont="1" applyBorder="1" applyAlignment="1">
      <alignment horizontal="center"/>
    </xf>
    <xf numFmtId="164" fontId="40" fillId="0" borderId="0" xfId="1" applyNumberFormat="1" applyFont="1" applyAlignment="1">
      <alignment horizontal="center"/>
    </xf>
    <xf numFmtId="164" fontId="5" fillId="0" borderId="0" xfId="1" applyNumberFormat="1" applyFont="1"/>
    <xf numFmtId="0" fontId="17" fillId="0" borderId="1" xfId="0" applyFont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164" fontId="8" fillId="0" borderId="20" xfId="1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164" fontId="8" fillId="0" borderId="20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164" fontId="8" fillId="0" borderId="20" xfId="1" applyNumberFormat="1" applyFont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9" fillId="0" borderId="6" xfId="0" applyFont="1" applyBorder="1" applyAlignment="1">
      <alignment wrapText="1"/>
    </xf>
    <xf numFmtId="0" fontId="29" fillId="0" borderId="38" xfId="0" applyFont="1" applyBorder="1" applyAlignment="1">
      <alignment horizontal="left" vertical="center" wrapText="1"/>
    </xf>
    <xf numFmtId="0" fontId="9" fillId="0" borderId="39" xfId="0" applyFont="1" applyBorder="1" applyAlignment="1">
      <alignment vertical="center" wrapText="1"/>
    </xf>
    <xf numFmtId="164" fontId="8" fillId="0" borderId="40" xfId="1" applyNumberFormat="1" applyFont="1" applyBorder="1" applyAlignment="1">
      <alignment vertical="center"/>
    </xf>
    <xf numFmtId="0" fontId="10" fillId="0" borderId="38" xfId="0" applyFont="1" applyBorder="1" applyAlignment="1">
      <alignment horizontal="center"/>
    </xf>
    <xf numFmtId="0" fontId="14" fillId="0" borderId="38" xfId="0" applyFont="1" applyBorder="1" applyAlignment="1">
      <alignment vertical="center" wrapText="1"/>
    </xf>
    <xf numFmtId="0" fontId="15" fillId="0" borderId="38" xfId="0" applyFont="1" applyBorder="1" applyAlignment="1">
      <alignment horizontal="left" vertical="center" wrapText="1"/>
    </xf>
    <xf numFmtId="164" fontId="44" fillId="0" borderId="1" xfId="1" applyNumberFormat="1" applyFont="1" applyBorder="1"/>
    <xf numFmtId="164" fontId="44" fillId="0" borderId="18" xfId="1" applyNumberFormat="1" applyFont="1" applyBorder="1" applyAlignment="1">
      <alignment horizontal="center"/>
    </xf>
    <xf numFmtId="0" fontId="24" fillId="0" borderId="0" xfId="0" applyFont="1" applyAlignment="1">
      <alignment horizontal="left"/>
    </xf>
    <xf numFmtId="0" fontId="7" fillId="0" borderId="10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/>
    </xf>
    <xf numFmtId="43" fontId="45" fillId="0" borderId="10" xfId="1" applyNumberFormat="1" applyFont="1" applyBorder="1" applyAlignment="1">
      <alignment horizontal="center" vertical="center" wrapText="1"/>
    </xf>
    <xf numFmtId="0" fontId="47" fillId="0" borderId="0" xfId="0" applyFont="1"/>
    <xf numFmtId="0" fontId="48" fillId="0" borderId="0" xfId="0" applyFont="1"/>
    <xf numFmtId="0" fontId="48" fillId="0" borderId="7" xfId="0" applyFont="1" applyBorder="1" applyAlignment="1">
      <alignment horizontal="center"/>
    </xf>
    <xf numFmtId="0" fontId="48" fillId="0" borderId="7" xfId="0" applyFont="1" applyBorder="1" applyAlignment="1">
      <alignment horizontal="center" vertical="center"/>
    </xf>
    <xf numFmtId="0" fontId="48" fillId="0" borderId="7" xfId="0" applyFont="1" applyBorder="1" applyAlignment="1">
      <alignment vertical="top" wrapText="1"/>
    </xf>
    <xf numFmtId="164" fontId="48" fillId="0" borderId="7" xfId="1" applyNumberFormat="1" applyFont="1" applyBorder="1" applyAlignment="1">
      <alignment horizontal="center" vertical="center"/>
    </xf>
    <xf numFmtId="164" fontId="48" fillId="0" borderId="7" xfId="1" applyNumberFormat="1" applyFont="1" applyBorder="1" applyAlignment="1">
      <alignment horizontal="right" vertical="center"/>
    </xf>
    <xf numFmtId="0" fontId="48" fillId="0" borderId="7" xfId="0" applyFont="1" applyBorder="1"/>
    <xf numFmtId="164" fontId="48" fillId="0" borderId="7" xfId="0" applyNumberFormat="1" applyFont="1" applyBorder="1"/>
    <xf numFmtId="164" fontId="48" fillId="0" borderId="7" xfId="1" applyNumberFormat="1" applyFont="1" applyBorder="1" applyAlignment="1">
      <alignment horizontal="right"/>
    </xf>
    <xf numFmtId="0" fontId="48" fillId="0" borderId="0" xfId="0" applyFont="1" applyBorder="1" applyAlignment="1">
      <alignment horizontal="center" wrapText="1"/>
    </xf>
    <xf numFmtId="164" fontId="48" fillId="0" borderId="0" xfId="1" applyNumberFormat="1" applyFont="1" applyBorder="1" applyAlignment="1">
      <alignment vertical="center"/>
    </xf>
    <xf numFmtId="164" fontId="48" fillId="0" borderId="0" xfId="1" applyNumberFormat="1" applyFont="1" applyBorder="1" applyAlignment="1">
      <alignment horizontal="center" vertical="center"/>
    </xf>
    <xf numFmtId="0" fontId="48" fillId="0" borderId="0" xfId="0" applyFont="1" applyBorder="1"/>
    <xf numFmtId="0" fontId="48" fillId="0" borderId="0" xfId="0" applyFont="1" applyAlignment="1">
      <alignment wrapText="1"/>
    </xf>
    <xf numFmtId="0" fontId="48" fillId="0" borderId="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left" vertical="center" wrapText="1"/>
    </xf>
    <xf numFmtId="0" fontId="9" fillId="0" borderId="42" xfId="0" applyFont="1" applyBorder="1" applyAlignment="1">
      <alignment vertical="center" wrapText="1"/>
    </xf>
    <xf numFmtId="164" fontId="8" fillId="0" borderId="43" xfId="1" applyNumberFormat="1" applyFont="1" applyBorder="1" applyAlignment="1">
      <alignment vertical="center"/>
    </xf>
    <xf numFmtId="0" fontId="10" fillId="0" borderId="15" xfId="0" applyFont="1" applyBorder="1" applyAlignment="1">
      <alignment horizontal="center"/>
    </xf>
    <xf numFmtId="0" fontId="14" fillId="0" borderId="15" xfId="0" applyFont="1" applyBorder="1" applyAlignment="1">
      <alignment vertical="center" wrapText="1"/>
    </xf>
    <xf numFmtId="0" fontId="14" fillId="0" borderId="0" xfId="0" applyFont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9" fillId="0" borderId="38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164" fontId="42" fillId="0" borderId="20" xfId="1" applyNumberFormat="1" applyFont="1" applyBorder="1" applyAlignment="1">
      <alignment horizontal="center" vertical="center" wrapText="1"/>
    </xf>
    <xf numFmtId="0" fontId="8" fillId="0" borderId="5" xfId="0" quotePrefix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2" xfId="0" quotePrefix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 wrapText="1"/>
    </xf>
    <xf numFmtId="164" fontId="42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47" fillId="0" borderId="7" xfId="1" applyNumberFormat="1" applyFont="1" applyBorder="1" applyAlignment="1">
      <alignment vertical="center"/>
    </xf>
    <xf numFmtId="164" fontId="47" fillId="0" borderId="7" xfId="1" applyNumberFormat="1" applyFont="1" applyBorder="1" applyAlignment="1">
      <alignment horizontal="center" vertical="center"/>
    </xf>
    <xf numFmtId="0" fontId="48" fillId="0" borderId="7" xfId="0" applyFont="1" applyBorder="1" applyAlignment="1">
      <alignment horizontal="center" wrapText="1"/>
    </xf>
    <xf numFmtId="0" fontId="48" fillId="0" borderId="7" xfId="0" applyFont="1" applyBorder="1" applyAlignment="1">
      <alignment horizontal="center" vertical="center" wrapText="1"/>
    </xf>
    <xf numFmtId="0" fontId="53" fillId="0" borderId="7" xfId="0" applyFont="1" applyBorder="1" applyAlignment="1">
      <alignment horizontal="center" vertical="center" wrapText="1"/>
    </xf>
    <xf numFmtId="0" fontId="48" fillId="0" borderId="25" xfId="0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6" fillId="0" borderId="25" xfId="0" applyFont="1" applyFill="1" applyBorder="1" applyAlignment="1">
      <alignment horizontal="center" vertical="center" wrapText="1"/>
    </xf>
    <xf numFmtId="0" fontId="36" fillId="0" borderId="26" xfId="0" applyFont="1" applyFill="1" applyBorder="1" applyAlignment="1">
      <alignment horizontal="center" vertical="center" wrapText="1"/>
    </xf>
    <xf numFmtId="0" fontId="36" fillId="0" borderId="25" xfId="0" quotePrefix="1" applyFont="1" applyFill="1" applyBorder="1" applyAlignment="1">
      <alignment horizontal="center" vertical="center" wrapText="1"/>
    </xf>
    <xf numFmtId="0" fontId="37" fillId="0" borderId="27" xfId="0" applyFont="1" applyBorder="1" applyAlignment="1">
      <alignment horizontal="center"/>
    </xf>
    <xf numFmtId="0" fontId="37" fillId="0" borderId="28" xfId="0" applyFont="1" applyBorder="1" applyAlignment="1">
      <alignment horizontal="center"/>
    </xf>
    <xf numFmtId="0" fontId="35" fillId="0" borderId="29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0" borderId="31" xfId="0" applyFont="1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 wrapText="1"/>
    </xf>
    <xf numFmtId="0" fontId="35" fillId="0" borderId="33" xfId="0" applyFont="1" applyFill="1" applyBorder="1" applyAlignment="1">
      <alignment horizontal="center" vertical="center" wrapText="1"/>
    </xf>
    <xf numFmtId="0" fontId="35" fillId="0" borderId="23" xfId="0" applyFont="1" applyFill="1" applyBorder="1" applyAlignment="1">
      <alignment horizontal="center" vertical="center" wrapText="1"/>
    </xf>
    <xf numFmtId="0" fontId="35" fillId="0" borderId="34" xfId="0" applyFont="1" applyFill="1" applyBorder="1" applyAlignment="1">
      <alignment horizontal="center" vertical="center" wrapText="1"/>
    </xf>
    <xf numFmtId="0" fontId="36" fillId="0" borderId="35" xfId="0" applyFont="1" applyFill="1" applyBorder="1" applyAlignment="1">
      <alignment horizontal="center" vertical="center" wrapText="1"/>
    </xf>
    <xf numFmtId="0" fontId="36" fillId="0" borderId="36" xfId="0" applyFont="1" applyFill="1" applyBorder="1" applyAlignment="1">
      <alignment horizontal="center" vertical="center" wrapText="1"/>
    </xf>
    <xf numFmtId="0" fontId="36" fillId="0" borderId="37" xfId="0" applyFont="1" applyFill="1" applyBorder="1" applyAlignment="1">
      <alignment horizontal="center" vertical="center" wrapText="1"/>
    </xf>
  </cellXfs>
  <cellStyles count="6">
    <cellStyle name="Comma" xfId="1" builtinId="3"/>
    <cellStyle name="Comma 2" xfId="2"/>
    <cellStyle name="Normal" xfId="0" builtinId="0"/>
    <cellStyle name="เครื่องหมายจุลภาค 2" xfId="3"/>
    <cellStyle name="ปกติ 2" xfId="4"/>
    <cellStyle name="ปกติ 4" xfId="5"/>
  </cellStyles>
  <dxfs count="0"/>
  <tableStyles count="0" defaultTableStyle="TableStyleMedium9" defaultPivotStyle="PivotStyleLight16"/>
  <colors>
    <mruColors>
      <color rgb="FF00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15"/>
  <sheetViews>
    <sheetView showGridLines="0" tabSelected="1" workbookViewId="0">
      <selection activeCell="A2" sqref="A2"/>
    </sheetView>
  </sheetViews>
  <sheetFormatPr defaultColWidth="9" defaultRowHeight="22.5"/>
  <cols>
    <col min="1" max="1" width="3.7109375" style="118" customWidth="1"/>
    <col min="2" max="2" width="40.42578125" style="118" customWidth="1"/>
    <col min="3" max="3" width="6.5703125" style="118" customWidth="1"/>
    <col min="4" max="4" width="14" style="118" bestFit="1" customWidth="1"/>
    <col min="5" max="5" width="6.42578125" style="118" customWidth="1"/>
    <col min="6" max="6" width="14" style="118" bestFit="1" customWidth="1"/>
    <col min="7" max="7" width="6.85546875" style="118" customWidth="1"/>
    <col min="8" max="8" width="12.42578125" style="118" customWidth="1"/>
    <col min="9" max="9" width="6.28515625" style="118" customWidth="1"/>
    <col min="10" max="10" width="12.42578125" style="118" customWidth="1"/>
    <col min="11" max="16384" width="9" style="118"/>
  </cols>
  <sheetData>
    <row r="1" spans="1:10" ht="23.25">
      <c r="A1" s="117" t="s">
        <v>57</v>
      </c>
    </row>
    <row r="2" spans="1:10">
      <c r="A2" s="118" t="s">
        <v>46</v>
      </c>
    </row>
    <row r="4" spans="1:10" ht="45.75" customHeight="1">
      <c r="A4" s="166" t="s">
        <v>2</v>
      </c>
      <c r="B4" s="166" t="s">
        <v>0</v>
      </c>
      <c r="C4" s="162" t="s">
        <v>44</v>
      </c>
      <c r="D4" s="162"/>
      <c r="E4" s="161" t="s">
        <v>41</v>
      </c>
      <c r="F4" s="161"/>
      <c r="G4" s="166" t="s">
        <v>45</v>
      </c>
      <c r="H4" s="166"/>
      <c r="I4" s="163" t="s">
        <v>56</v>
      </c>
      <c r="J4" s="163"/>
    </row>
    <row r="5" spans="1:10">
      <c r="A5" s="166"/>
      <c r="B5" s="166"/>
      <c r="C5" s="119" t="s">
        <v>3</v>
      </c>
      <c r="D5" s="119" t="s">
        <v>7</v>
      </c>
      <c r="E5" s="119" t="s">
        <v>3</v>
      </c>
      <c r="F5" s="119" t="s">
        <v>7</v>
      </c>
      <c r="G5" s="119" t="s">
        <v>3</v>
      </c>
      <c r="H5" s="119" t="s">
        <v>7</v>
      </c>
      <c r="I5" s="119" t="s">
        <v>3</v>
      </c>
      <c r="J5" s="119" t="s">
        <v>7</v>
      </c>
    </row>
    <row r="6" spans="1:10" ht="45">
      <c r="A6" s="120">
        <v>1</v>
      </c>
      <c r="B6" s="121" t="s">
        <v>12</v>
      </c>
      <c r="C6" s="120"/>
      <c r="D6" s="122"/>
      <c r="E6" s="120"/>
      <c r="F6" s="122"/>
      <c r="G6" s="120"/>
      <c r="H6" s="122"/>
      <c r="I6" s="120"/>
      <c r="J6" s="123"/>
    </row>
    <row r="7" spans="1:10" ht="45">
      <c r="A7" s="120">
        <v>2</v>
      </c>
      <c r="B7" s="121" t="s">
        <v>13</v>
      </c>
      <c r="C7" s="120">
        <v>6</v>
      </c>
      <c r="D7" s="122">
        <v>291251800</v>
      </c>
      <c r="E7" s="132">
        <v>6</v>
      </c>
      <c r="F7" s="122">
        <v>291251800</v>
      </c>
      <c r="G7" s="120">
        <v>0</v>
      </c>
      <c r="H7" s="122">
        <v>0</v>
      </c>
      <c r="I7" s="120">
        <v>0</v>
      </c>
      <c r="J7" s="123">
        <v>0</v>
      </c>
    </row>
    <row r="8" spans="1:10" ht="45">
      <c r="A8" s="120">
        <v>3</v>
      </c>
      <c r="B8" s="121" t="s">
        <v>42</v>
      </c>
      <c r="C8" s="120"/>
      <c r="D8" s="122"/>
      <c r="E8" s="120"/>
      <c r="F8" s="122"/>
      <c r="G8" s="120"/>
      <c r="H8" s="122"/>
      <c r="I8" s="120"/>
      <c r="J8" s="123"/>
    </row>
    <row r="9" spans="1:10" ht="45">
      <c r="A9" s="120">
        <v>4</v>
      </c>
      <c r="B9" s="121" t="s">
        <v>15</v>
      </c>
      <c r="C9" s="120"/>
      <c r="D9" s="122"/>
      <c r="E9" s="120"/>
      <c r="F9" s="122"/>
      <c r="G9" s="120"/>
      <c r="H9" s="122"/>
      <c r="I9" s="120"/>
      <c r="J9" s="123"/>
    </row>
    <row r="10" spans="1:10" ht="45">
      <c r="A10" s="120">
        <v>5</v>
      </c>
      <c r="B10" s="121" t="s">
        <v>16</v>
      </c>
      <c r="C10" s="120"/>
      <c r="D10" s="122"/>
      <c r="E10" s="120"/>
      <c r="F10" s="122"/>
      <c r="G10" s="120"/>
      <c r="H10" s="122"/>
      <c r="I10" s="120"/>
      <c r="J10" s="123"/>
    </row>
    <row r="11" spans="1:10" ht="45">
      <c r="A11" s="120">
        <v>6</v>
      </c>
      <c r="B11" s="121" t="s">
        <v>43</v>
      </c>
      <c r="C11" s="120"/>
      <c r="D11" s="122"/>
      <c r="E11" s="120"/>
      <c r="F11" s="122"/>
      <c r="G11" s="120"/>
      <c r="H11" s="122"/>
      <c r="I11" s="120"/>
      <c r="J11" s="123"/>
    </row>
    <row r="12" spans="1:10">
      <c r="A12" s="164" t="s">
        <v>35</v>
      </c>
      <c r="B12" s="165"/>
      <c r="C12" s="120"/>
      <c r="D12" s="122">
        <v>5000000</v>
      </c>
      <c r="E12" s="132"/>
      <c r="F12" s="122">
        <v>5000000</v>
      </c>
      <c r="G12" s="120"/>
      <c r="H12" s="122"/>
      <c r="I12" s="120"/>
      <c r="J12" s="123"/>
    </row>
    <row r="13" spans="1:10" ht="23.25">
      <c r="A13" s="161" t="s">
        <v>4</v>
      </c>
      <c r="B13" s="161"/>
      <c r="C13" s="159">
        <f>SUM(C6:C11)</f>
        <v>6</v>
      </c>
      <c r="D13" s="160">
        <f>SUM(D6:D12)</f>
        <v>296251800</v>
      </c>
      <c r="E13" s="159">
        <f>SUM(E6:E11)</f>
        <v>6</v>
      </c>
      <c r="F13" s="160">
        <f>SUM(F6:F12)</f>
        <v>296251800</v>
      </c>
      <c r="G13" s="124"/>
      <c r="H13" s="125"/>
      <c r="I13" s="124"/>
      <c r="J13" s="126"/>
    </row>
    <row r="14" spans="1:10">
      <c r="A14" s="127"/>
      <c r="B14" s="127"/>
      <c r="C14" s="128"/>
      <c r="D14" s="129"/>
      <c r="E14" s="130"/>
      <c r="F14" s="130"/>
      <c r="G14" s="130"/>
      <c r="H14" s="130"/>
      <c r="I14" s="130"/>
      <c r="J14" s="130"/>
    </row>
    <row r="15" spans="1:10">
      <c r="A15" s="118" t="s">
        <v>55</v>
      </c>
      <c r="B15" s="131"/>
    </row>
  </sheetData>
  <mergeCells count="8">
    <mergeCell ref="A13:B13"/>
    <mergeCell ref="C4:D4"/>
    <mergeCell ref="I4:J4"/>
    <mergeCell ref="A12:B12"/>
    <mergeCell ref="A4:A5"/>
    <mergeCell ref="B4:B5"/>
    <mergeCell ref="E4:F4"/>
    <mergeCell ref="G4:H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51"/>
  <sheetViews>
    <sheetView showGridLines="0" zoomScale="85" zoomScaleNormal="85" workbookViewId="0">
      <pane xSplit="4" ySplit="3" topLeftCell="E4" activePane="bottomRight" state="frozen"/>
      <selection pane="topRight" activeCell="E1" sqref="E1"/>
      <selection pane="bottomLeft" activeCell="A4" sqref="A4"/>
      <selection pane="bottomRight"/>
    </sheetView>
  </sheetViews>
  <sheetFormatPr defaultColWidth="9" defaultRowHeight="14.25"/>
  <cols>
    <col min="1" max="1" width="5.7109375" style="10" customWidth="1"/>
    <col min="2" max="2" width="5.7109375" style="10" hidden="1" customWidth="1"/>
    <col min="3" max="3" width="6.7109375" style="10" hidden="1" customWidth="1"/>
    <col min="4" max="4" width="27.42578125" style="43" customWidth="1"/>
    <col min="5" max="5" width="30.28515625" style="8" customWidth="1"/>
    <col min="6" max="6" width="16.42578125" style="9" customWidth="1"/>
    <col min="7" max="7" width="11.42578125" style="10" bestFit="1" customWidth="1"/>
    <col min="8" max="8" width="10" style="10" customWidth="1"/>
    <col min="9" max="9" width="10.42578125" style="10" customWidth="1"/>
    <col min="10" max="10" width="40.140625" style="37" customWidth="1"/>
    <col min="11" max="11" width="12.42578125" style="139" customWidth="1"/>
    <col min="12" max="16384" width="9" style="10"/>
  </cols>
  <sheetData>
    <row r="1" spans="1:16" s="31" customFormat="1" ht="15">
      <c r="A1" s="55" t="s">
        <v>26</v>
      </c>
      <c r="B1" s="30"/>
      <c r="C1" s="30"/>
      <c r="D1" s="43"/>
      <c r="E1" s="32"/>
      <c r="F1" s="33"/>
      <c r="J1" s="37"/>
      <c r="K1" s="139"/>
    </row>
    <row r="2" spans="1:16">
      <c r="A2" s="42" t="s">
        <v>11</v>
      </c>
      <c r="L2" s="11"/>
    </row>
    <row r="3" spans="1:16" ht="51" customHeight="1">
      <c r="A3" s="115" t="s">
        <v>1</v>
      </c>
      <c r="B3" s="108" t="s">
        <v>23</v>
      </c>
      <c r="C3" s="108" t="s">
        <v>24</v>
      </c>
      <c r="D3" s="109" t="s">
        <v>0</v>
      </c>
      <c r="E3" s="114" t="s">
        <v>36</v>
      </c>
      <c r="F3" s="116" t="s">
        <v>29</v>
      </c>
      <c r="G3" s="112" t="s">
        <v>37</v>
      </c>
      <c r="H3" s="110" t="s">
        <v>38</v>
      </c>
      <c r="I3" s="108" t="s">
        <v>56</v>
      </c>
      <c r="J3" s="113" t="s">
        <v>39</v>
      </c>
      <c r="K3" s="112" t="s">
        <v>40</v>
      </c>
      <c r="L3" s="12"/>
      <c r="M3" s="12"/>
      <c r="N3" s="12"/>
      <c r="O3" s="12"/>
      <c r="P3" s="12"/>
    </row>
    <row r="4" spans="1:16" ht="54.75" customHeight="1">
      <c r="A4" s="50"/>
      <c r="B4" s="50"/>
      <c r="C4" s="50"/>
      <c r="D4" s="44" t="s">
        <v>18</v>
      </c>
      <c r="E4" s="51" t="s">
        <v>48</v>
      </c>
      <c r="F4" s="52">
        <v>0</v>
      </c>
      <c r="G4" s="53"/>
      <c r="H4" s="111"/>
      <c r="I4" s="54"/>
      <c r="J4" s="87"/>
      <c r="K4" s="140"/>
      <c r="L4" s="12"/>
      <c r="M4" s="12"/>
      <c r="N4" s="12"/>
      <c r="O4" s="12"/>
      <c r="P4" s="12"/>
    </row>
    <row r="5" spans="1:16" ht="229.5">
      <c r="A5" s="14">
        <v>1</v>
      </c>
      <c r="B5" s="14"/>
      <c r="C5" s="14"/>
      <c r="D5" s="58" t="s">
        <v>27</v>
      </c>
      <c r="E5" s="60" t="s">
        <v>28</v>
      </c>
      <c r="F5" s="88">
        <v>99851800</v>
      </c>
      <c r="G5" s="156">
        <v>99851800</v>
      </c>
      <c r="H5" s="152">
        <v>0</v>
      </c>
      <c r="I5" s="153">
        <v>0</v>
      </c>
      <c r="J5" s="85" t="s">
        <v>49</v>
      </c>
      <c r="K5" s="141" t="s">
        <v>48</v>
      </c>
      <c r="L5" s="12"/>
      <c r="M5" s="12"/>
      <c r="N5" s="12"/>
      <c r="O5" s="12"/>
      <c r="P5" s="12"/>
    </row>
    <row r="6" spans="1:16" s="13" customFormat="1" ht="178.5">
      <c r="A6" s="14">
        <v>2</v>
      </c>
      <c r="B6" s="14"/>
      <c r="C6" s="14"/>
      <c r="D6" s="45"/>
      <c r="E6" s="59" t="s">
        <v>30</v>
      </c>
      <c r="F6" s="88">
        <v>26570000</v>
      </c>
      <c r="G6" s="156">
        <v>26570000</v>
      </c>
      <c r="H6" s="152">
        <v>0</v>
      </c>
      <c r="I6" s="153">
        <v>0</v>
      </c>
      <c r="J6" s="89" t="s">
        <v>50</v>
      </c>
      <c r="K6" s="142" t="s">
        <v>48</v>
      </c>
    </row>
    <row r="7" spans="1:16" s="13" customFormat="1" ht="140.25">
      <c r="A7" s="14">
        <v>3</v>
      </c>
      <c r="B7" s="14"/>
      <c r="C7" s="14"/>
      <c r="D7" s="56"/>
      <c r="E7" s="86" t="s">
        <v>47</v>
      </c>
      <c r="F7" s="90">
        <v>36700000</v>
      </c>
      <c r="G7" s="158">
        <v>36700000</v>
      </c>
      <c r="H7" s="152">
        <v>0</v>
      </c>
      <c r="I7" s="153">
        <v>0</v>
      </c>
      <c r="J7" s="91" t="s">
        <v>51</v>
      </c>
      <c r="K7" s="143" t="s">
        <v>48</v>
      </c>
    </row>
    <row r="8" spans="1:16" s="13" customFormat="1" ht="178.5">
      <c r="A8" s="14">
        <v>4</v>
      </c>
      <c r="B8" s="14"/>
      <c r="C8" s="14"/>
      <c r="D8" s="45"/>
      <c r="E8" s="60" t="s">
        <v>31</v>
      </c>
      <c r="F8" s="88">
        <v>40000000</v>
      </c>
      <c r="G8" s="156">
        <v>40000000</v>
      </c>
      <c r="H8" s="152">
        <v>0</v>
      </c>
      <c r="I8" s="153">
        <v>0</v>
      </c>
      <c r="J8" s="89" t="s">
        <v>52</v>
      </c>
      <c r="K8" s="144" t="s">
        <v>48</v>
      </c>
    </row>
    <row r="9" spans="1:16" s="13" customFormat="1" ht="255">
      <c r="A9" s="14">
        <v>5</v>
      </c>
      <c r="B9" s="14"/>
      <c r="C9" s="14"/>
      <c r="D9" s="98"/>
      <c r="E9" s="60" t="s">
        <v>32</v>
      </c>
      <c r="F9" s="88">
        <v>51130000</v>
      </c>
      <c r="G9" s="156">
        <v>51130000</v>
      </c>
      <c r="H9" s="152">
        <v>0</v>
      </c>
      <c r="I9" s="153">
        <v>0</v>
      </c>
      <c r="J9" s="89" t="s">
        <v>53</v>
      </c>
      <c r="K9" s="144" t="s">
        <v>48</v>
      </c>
    </row>
    <row r="10" spans="1:16" s="13" customFormat="1" ht="229.5">
      <c r="A10" s="150">
        <v>6</v>
      </c>
      <c r="B10" s="14"/>
      <c r="C10" s="14"/>
      <c r="D10" s="45"/>
      <c r="E10" s="60" t="s">
        <v>33</v>
      </c>
      <c r="F10" s="151">
        <v>37000000</v>
      </c>
      <c r="G10" s="157">
        <v>37000000</v>
      </c>
      <c r="H10" s="152">
        <v>0</v>
      </c>
      <c r="I10" s="153">
        <v>0</v>
      </c>
      <c r="J10" s="104" t="s">
        <v>54</v>
      </c>
      <c r="K10" s="144" t="s">
        <v>48</v>
      </c>
    </row>
    <row r="11" spans="1:16" s="13" customFormat="1" ht="42" customHeight="1">
      <c r="A11" s="149"/>
      <c r="B11" s="149"/>
      <c r="C11" s="149"/>
      <c r="D11" s="99" t="s">
        <v>19</v>
      </c>
      <c r="E11" s="100"/>
      <c r="F11" s="101">
        <v>0</v>
      </c>
      <c r="G11" s="102"/>
      <c r="H11" s="152">
        <v>0</v>
      </c>
      <c r="I11" s="153">
        <v>0</v>
      </c>
      <c r="J11" s="103"/>
      <c r="K11" s="144"/>
    </row>
    <row r="12" spans="1:16" s="13" customFormat="1" ht="42.75" customHeight="1">
      <c r="A12" s="14"/>
      <c r="B12" s="14"/>
      <c r="C12" s="14"/>
      <c r="D12" s="92" t="s">
        <v>20</v>
      </c>
      <c r="E12" s="93"/>
      <c r="F12" s="94">
        <v>0</v>
      </c>
      <c r="G12" s="95"/>
      <c r="H12" s="152">
        <v>0</v>
      </c>
      <c r="I12" s="153">
        <v>0</v>
      </c>
      <c r="J12" s="96"/>
      <c r="K12" s="144"/>
    </row>
    <row r="13" spans="1:16" s="13" customFormat="1" ht="45" customHeight="1">
      <c r="A13" s="14"/>
      <c r="B13" s="14"/>
      <c r="C13" s="14"/>
      <c r="D13" s="97" t="s">
        <v>21</v>
      </c>
      <c r="E13" s="93"/>
      <c r="F13" s="94">
        <v>0</v>
      </c>
      <c r="G13" s="95"/>
      <c r="H13" s="152">
        <v>0</v>
      </c>
      <c r="I13" s="153">
        <v>0</v>
      </c>
      <c r="J13" s="96"/>
      <c r="K13" s="144"/>
    </row>
    <row r="14" spans="1:16" s="13" customFormat="1" ht="45.75" customHeight="1">
      <c r="A14" s="133"/>
      <c r="B14" s="133"/>
      <c r="C14" s="133"/>
      <c r="D14" s="134" t="s">
        <v>22</v>
      </c>
      <c r="E14" s="135"/>
      <c r="F14" s="136">
        <v>0</v>
      </c>
      <c r="G14" s="137"/>
      <c r="H14" s="155">
        <v>0</v>
      </c>
      <c r="I14" s="154">
        <v>0</v>
      </c>
      <c r="J14" s="138"/>
      <c r="K14" s="145"/>
    </row>
    <row r="15" spans="1:16" s="18" customFormat="1">
      <c r="A15" s="15"/>
      <c r="B15" s="15"/>
      <c r="C15" s="15"/>
      <c r="D15" s="46"/>
      <c r="E15" s="16"/>
      <c r="F15" s="57"/>
      <c r="J15" s="38"/>
      <c r="K15" s="146"/>
    </row>
    <row r="16" spans="1:16" s="18" customFormat="1">
      <c r="A16" s="15"/>
      <c r="B16" s="15"/>
      <c r="C16" s="15"/>
      <c r="D16" s="46"/>
      <c r="E16" s="16"/>
      <c r="F16" s="17"/>
      <c r="J16" s="38"/>
      <c r="K16" s="146"/>
    </row>
    <row r="17" spans="1:11" s="27" customFormat="1" ht="22.5">
      <c r="A17" s="26"/>
      <c r="B17" s="26"/>
      <c r="C17" s="26"/>
      <c r="D17" s="47"/>
      <c r="E17" s="28"/>
      <c r="F17" s="29"/>
      <c r="J17" s="39"/>
      <c r="K17" s="147"/>
    </row>
    <row r="18" spans="1:11" s="18" customFormat="1">
      <c r="A18" s="15"/>
      <c r="B18" s="15"/>
      <c r="C18" s="15"/>
      <c r="D18" s="46"/>
      <c r="E18" s="16"/>
      <c r="F18" s="17"/>
      <c r="J18" s="38"/>
      <c r="K18" s="146"/>
    </row>
    <row r="19" spans="1:11" s="18" customFormat="1">
      <c r="A19" s="15"/>
      <c r="B19" s="15"/>
      <c r="C19" s="15"/>
      <c r="D19" s="46"/>
      <c r="E19" s="16"/>
      <c r="F19" s="17"/>
      <c r="J19" s="38"/>
      <c r="K19" s="146"/>
    </row>
    <row r="20" spans="1:11" s="18" customFormat="1">
      <c r="A20" s="15"/>
      <c r="B20" s="15"/>
      <c r="C20" s="15"/>
      <c r="D20" s="48"/>
      <c r="J20" s="40"/>
      <c r="K20" s="148"/>
    </row>
    <row r="21" spans="1:11" s="18" customFormat="1">
      <c r="A21" s="15"/>
      <c r="B21" s="15"/>
      <c r="C21" s="15"/>
      <c r="D21" s="48"/>
      <c r="J21" s="40"/>
      <c r="K21" s="148"/>
    </row>
    <row r="22" spans="1:11" s="18" customFormat="1">
      <c r="A22" s="15"/>
      <c r="B22" s="15"/>
      <c r="C22" s="15"/>
      <c r="D22" s="49"/>
      <c r="J22" s="40"/>
      <c r="K22" s="148"/>
    </row>
    <row r="23" spans="1:11" s="18" customFormat="1">
      <c r="A23" s="15"/>
      <c r="B23" s="15"/>
      <c r="C23" s="15"/>
      <c r="D23" s="46"/>
      <c r="E23" s="16"/>
      <c r="F23" s="17"/>
      <c r="J23" s="38"/>
      <c r="K23" s="146"/>
    </row>
    <row r="24" spans="1:11" s="18" customFormat="1">
      <c r="A24" s="15"/>
      <c r="B24" s="15"/>
      <c r="C24" s="15"/>
      <c r="D24" s="46"/>
      <c r="E24" s="16"/>
      <c r="F24" s="17"/>
      <c r="J24" s="38"/>
      <c r="K24" s="146"/>
    </row>
    <row r="25" spans="1:11" s="18" customFormat="1">
      <c r="A25" s="15"/>
      <c r="B25" s="15"/>
      <c r="C25" s="15"/>
      <c r="D25" s="46"/>
      <c r="E25" s="16"/>
      <c r="F25" s="17"/>
      <c r="J25" s="38"/>
      <c r="K25" s="146"/>
    </row>
    <row r="26" spans="1:11" s="18" customFormat="1">
      <c r="A26" s="15"/>
      <c r="B26" s="15"/>
      <c r="C26" s="15"/>
      <c r="D26" s="46"/>
      <c r="E26" s="16"/>
      <c r="F26" s="17"/>
      <c r="J26" s="38"/>
      <c r="K26" s="146"/>
    </row>
    <row r="27" spans="1:11" s="18" customFormat="1">
      <c r="A27" s="15"/>
      <c r="B27" s="15"/>
      <c r="C27" s="15"/>
      <c r="D27" s="46"/>
      <c r="E27" s="16"/>
      <c r="F27" s="17"/>
      <c r="J27" s="38"/>
      <c r="K27" s="146"/>
    </row>
    <row r="28" spans="1:11" s="18" customFormat="1">
      <c r="A28" s="15"/>
      <c r="B28" s="15"/>
      <c r="C28" s="15"/>
      <c r="D28" s="46"/>
      <c r="E28" s="16"/>
      <c r="F28" s="17"/>
      <c r="J28" s="38"/>
      <c r="K28" s="146"/>
    </row>
    <row r="29" spans="1:11" s="18" customFormat="1">
      <c r="A29" s="15"/>
      <c r="B29" s="15"/>
      <c r="C29" s="15"/>
      <c r="D29" s="46"/>
      <c r="E29" s="16"/>
      <c r="F29" s="17"/>
      <c r="J29" s="38"/>
      <c r="K29" s="146"/>
    </row>
    <row r="30" spans="1:11" s="18" customFormat="1">
      <c r="A30" s="15"/>
      <c r="B30" s="15"/>
      <c r="C30" s="15"/>
      <c r="D30" s="46"/>
      <c r="E30" s="16"/>
      <c r="F30" s="17"/>
      <c r="J30" s="38"/>
      <c r="K30" s="146"/>
    </row>
    <row r="31" spans="1:11" s="18" customFormat="1">
      <c r="A31" s="15"/>
      <c r="B31" s="15"/>
      <c r="C31" s="15"/>
      <c r="D31" s="46"/>
      <c r="E31" s="16"/>
      <c r="F31" s="17"/>
      <c r="J31" s="38"/>
      <c r="K31" s="146"/>
    </row>
    <row r="32" spans="1:11" s="18" customFormat="1">
      <c r="A32" s="15"/>
      <c r="B32" s="15"/>
      <c r="C32" s="15"/>
      <c r="D32" s="46"/>
      <c r="E32" s="16"/>
      <c r="F32" s="17"/>
      <c r="J32" s="38"/>
      <c r="K32" s="146"/>
    </row>
    <row r="33" spans="1:11" s="18" customFormat="1">
      <c r="A33" s="15"/>
      <c r="B33" s="15"/>
      <c r="C33" s="15"/>
      <c r="D33" s="46"/>
      <c r="E33" s="16"/>
      <c r="F33" s="17"/>
      <c r="J33" s="38"/>
      <c r="K33" s="146"/>
    </row>
    <row r="34" spans="1:11" s="18" customFormat="1">
      <c r="A34" s="15"/>
      <c r="B34" s="15"/>
      <c r="C34" s="15"/>
      <c r="D34" s="46"/>
      <c r="E34" s="16"/>
      <c r="F34" s="17"/>
      <c r="J34" s="38"/>
      <c r="K34" s="146"/>
    </row>
    <row r="35" spans="1:11" s="18" customFormat="1">
      <c r="A35" s="15"/>
      <c r="B35" s="15"/>
      <c r="C35" s="15"/>
      <c r="D35" s="46"/>
      <c r="E35" s="16"/>
      <c r="F35" s="17"/>
      <c r="J35" s="38"/>
      <c r="K35" s="146"/>
    </row>
    <row r="36" spans="1:11" s="18" customFormat="1">
      <c r="A36" s="15"/>
      <c r="B36" s="15"/>
      <c r="C36" s="15"/>
      <c r="D36" s="46"/>
      <c r="E36" s="16"/>
      <c r="F36" s="17"/>
      <c r="J36" s="38"/>
      <c r="K36" s="146"/>
    </row>
    <row r="37" spans="1:11" s="18" customFormat="1">
      <c r="A37" s="15"/>
      <c r="B37" s="15"/>
      <c r="C37" s="15"/>
      <c r="D37" s="46"/>
      <c r="E37" s="16"/>
      <c r="F37" s="17"/>
      <c r="J37" s="38"/>
      <c r="K37" s="146"/>
    </row>
    <row r="38" spans="1:11" s="18" customFormat="1">
      <c r="A38" s="15"/>
      <c r="B38" s="15"/>
      <c r="C38" s="15"/>
      <c r="D38" s="46"/>
      <c r="E38" s="16"/>
      <c r="F38" s="17"/>
      <c r="J38" s="38"/>
      <c r="K38" s="146"/>
    </row>
    <row r="39" spans="1:11" s="18" customFormat="1">
      <c r="A39" s="15"/>
      <c r="B39" s="15"/>
      <c r="C39" s="15"/>
      <c r="D39" s="46"/>
      <c r="E39" s="16"/>
      <c r="F39" s="17"/>
      <c r="J39" s="38"/>
      <c r="K39" s="146"/>
    </row>
    <row r="40" spans="1:11" s="18" customFormat="1">
      <c r="A40" s="15"/>
      <c r="B40" s="15"/>
      <c r="C40" s="15"/>
      <c r="D40" s="46"/>
      <c r="E40" s="16"/>
      <c r="F40" s="17"/>
      <c r="J40" s="38"/>
      <c r="K40" s="146"/>
    </row>
    <row r="41" spans="1:11" s="18" customFormat="1">
      <c r="A41" s="15"/>
      <c r="B41" s="15"/>
      <c r="C41" s="15"/>
      <c r="D41" s="46"/>
      <c r="E41" s="16"/>
      <c r="F41" s="17"/>
      <c r="J41" s="38"/>
      <c r="K41" s="146"/>
    </row>
    <row r="42" spans="1:11" s="18" customFormat="1">
      <c r="A42" s="15"/>
      <c r="B42" s="15"/>
      <c r="C42" s="15"/>
      <c r="D42" s="46"/>
      <c r="E42" s="16"/>
      <c r="F42" s="17"/>
      <c r="J42" s="38"/>
      <c r="K42" s="146"/>
    </row>
    <row r="43" spans="1:11" s="18" customFormat="1">
      <c r="A43" s="15"/>
      <c r="B43" s="15"/>
      <c r="C43" s="15"/>
      <c r="D43" s="46"/>
      <c r="E43" s="16"/>
      <c r="F43" s="17"/>
      <c r="J43" s="38"/>
      <c r="K43" s="146"/>
    </row>
    <row r="44" spans="1:11" s="18" customFormat="1">
      <c r="A44" s="15"/>
      <c r="B44" s="15"/>
      <c r="C44" s="15"/>
      <c r="D44" s="46"/>
      <c r="E44" s="16"/>
      <c r="F44" s="17"/>
      <c r="J44" s="38"/>
      <c r="K44" s="146"/>
    </row>
    <row r="45" spans="1:11" s="18" customFormat="1">
      <c r="A45" s="15"/>
      <c r="B45" s="15"/>
      <c r="C45" s="15"/>
      <c r="D45" s="46"/>
      <c r="E45" s="16"/>
      <c r="F45" s="17"/>
      <c r="J45" s="38"/>
      <c r="K45" s="146"/>
    </row>
    <row r="46" spans="1:11" s="18" customFormat="1">
      <c r="A46" s="15"/>
      <c r="B46" s="15"/>
      <c r="C46" s="15"/>
      <c r="D46" s="46"/>
      <c r="E46" s="16"/>
      <c r="F46" s="17"/>
      <c r="J46" s="38"/>
      <c r="K46" s="146"/>
    </row>
    <row r="47" spans="1:11" s="18" customFormat="1">
      <c r="A47" s="15"/>
      <c r="B47" s="15"/>
      <c r="C47" s="15"/>
      <c r="D47" s="46"/>
      <c r="E47" s="16"/>
      <c r="F47" s="17"/>
      <c r="J47" s="38"/>
      <c r="K47" s="146"/>
    </row>
    <row r="48" spans="1:11" s="18" customFormat="1">
      <c r="A48" s="15"/>
      <c r="B48" s="15"/>
      <c r="C48" s="15"/>
      <c r="D48" s="46"/>
      <c r="E48" s="16"/>
      <c r="F48" s="17"/>
      <c r="J48" s="38"/>
      <c r="K48" s="146"/>
    </row>
    <row r="49" spans="1:11" s="18" customFormat="1">
      <c r="A49" s="15"/>
      <c r="B49" s="15"/>
      <c r="C49" s="15"/>
      <c r="D49" s="46"/>
      <c r="E49" s="16"/>
      <c r="F49" s="17"/>
      <c r="J49" s="38"/>
      <c r="K49" s="146"/>
    </row>
    <row r="50" spans="1:11" s="18" customFormat="1">
      <c r="A50" s="15"/>
      <c r="B50" s="15"/>
      <c r="C50" s="15"/>
      <c r="D50" s="46"/>
      <c r="E50" s="16"/>
      <c r="F50" s="17"/>
      <c r="J50" s="38"/>
      <c r="K50" s="146"/>
    </row>
    <row r="51" spans="1:11" s="18" customFormat="1">
      <c r="A51" s="15"/>
      <c r="B51" s="15"/>
      <c r="C51" s="15"/>
      <c r="D51" s="46"/>
      <c r="E51" s="16"/>
      <c r="F51" s="17"/>
      <c r="J51" s="38"/>
      <c r="K51" s="146"/>
    </row>
    <row r="52" spans="1:11" s="18" customFormat="1">
      <c r="A52" s="15"/>
      <c r="B52" s="15"/>
      <c r="C52" s="15"/>
      <c r="D52" s="46"/>
      <c r="E52" s="16"/>
      <c r="F52" s="17"/>
      <c r="J52" s="38"/>
      <c r="K52" s="146"/>
    </row>
    <row r="53" spans="1:11" s="18" customFormat="1">
      <c r="A53" s="15"/>
      <c r="B53" s="15"/>
      <c r="C53" s="15"/>
      <c r="D53" s="46"/>
      <c r="E53" s="16"/>
      <c r="F53" s="17"/>
      <c r="J53" s="38"/>
      <c r="K53" s="146"/>
    </row>
    <row r="54" spans="1:11" s="18" customFormat="1">
      <c r="A54" s="15"/>
      <c r="B54" s="15"/>
      <c r="C54" s="15"/>
      <c r="D54" s="46"/>
      <c r="E54" s="16"/>
      <c r="F54" s="17"/>
      <c r="J54" s="38"/>
      <c r="K54" s="146"/>
    </row>
    <row r="55" spans="1:11" s="18" customFormat="1">
      <c r="A55" s="15"/>
      <c r="B55" s="15"/>
      <c r="C55" s="15"/>
      <c r="D55" s="46"/>
      <c r="E55" s="16"/>
      <c r="F55" s="17"/>
      <c r="J55" s="38"/>
      <c r="K55" s="146"/>
    </row>
    <row r="56" spans="1:11" s="18" customFormat="1">
      <c r="A56" s="15" t="e">
        <f>#REF!+1</f>
        <v>#REF!</v>
      </c>
      <c r="B56" s="15"/>
      <c r="C56" s="15"/>
      <c r="D56" s="46"/>
      <c r="E56" s="16"/>
      <c r="F56" s="17"/>
      <c r="J56" s="38"/>
      <c r="K56" s="146"/>
    </row>
    <row r="57" spans="1:11" s="18" customFormat="1">
      <c r="A57" s="15" t="e">
        <f t="shared" ref="A57:A85" si="0">A56+1</f>
        <v>#REF!</v>
      </c>
      <c r="B57" s="15"/>
      <c r="C57" s="15"/>
      <c r="D57" s="46"/>
      <c r="E57" s="16"/>
      <c r="F57" s="17"/>
      <c r="J57" s="38"/>
      <c r="K57" s="146"/>
    </row>
    <row r="58" spans="1:11" s="18" customFormat="1">
      <c r="A58" s="15" t="e">
        <f t="shared" si="0"/>
        <v>#REF!</v>
      </c>
      <c r="B58" s="15"/>
      <c r="C58" s="15"/>
      <c r="D58" s="46"/>
      <c r="E58" s="16"/>
      <c r="F58" s="17"/>
      <c r="J58" s="38"/>
      <c r="K58" s="146"/>
    </row>
    <row r="59" spans="1:11" s="18" customFormat="1">
      <c r="A59" s="15" t="e">
        <f t="shared" si="0"/>
        <v>#REF!</v>
      </c>
      <c r="B59" s="15"/>
      <c r="C59" s="15"/>
      <c r="D59" s="46"/>
      <c r="E59" s="16"/>
      <c r="F59" s="17"/>
      <c r="J59" s="38"/>
      <c r="K59" s="146"/>
    </row>
    <row r="60" spans="1:11" s="18" customFormat="1">
      <c r="A60" s="15" t="e">
        <f t="shared" si="0"/>
        <v>#REF!</v>
      </c>
      <c r="B60" s="15"/>
      <c r="C60" s="15"/>
      <c r="D60" s="46"/>
      <c r="E60" s="16"/>
      <c r="F60" s="17"/>
      <c r="J60" s="38"/>
      <c r="K60" s="146"/>
    </row>
    <row r="61" spans="1:11" s="18" customFormat="1">
      <c r="A61" s="15" t="e">
        <f t="shared" si="0"/>
        <v>#REF!</v>
      </c>
      <c r="B61" s="15"/>
      <c r="C61" s="15"/>
      <c r="D61" s="46"/>
      <c r="E61" s="16"/>
      <c r="F61" s="17"/>
      <c r="J61" s="38"/>
      <c r="K61" s="146"/>
    </row>
    <row r="62" spans="1:11" s="18" customFormat="1">
      <c r="A62" s="15" t="e">
        <f t="shared" si="0"/>
        <v>#REF!</v>
      </c>
      <c r="B62" s="15"/>
      <c r="C62" s="15"/>
      <c r="D62" s="46"/>
      <c r="E62" s="16"/>
      <c r="F62" s="17"/>
      <c r="J62" s="38"/>
      <c r="K62" s="146"/>
    </row>
    <row r="63" spans="1:11" s="18" customFormat="1">
      <c r="A63" s="15" t="e">
        <f t="shared" si="0"/>
        <v>#REF!</v>
      </c>
      <c r="B63" s="15"/>
      <c r="C63" s="15"/>
      <c r="D63" s="46"/>
      <c r="E63" s="16"/>
      <c r="F63" s="17"/>
      <c r="J63" s="38"/>
      <c r="K63" s="146"/>
    </row>
    <row r="64" spans="1:11" s="18" customFormat="1">
      <c r="A64" s="15" t="e">
        <f t="shared" si="0"/>
        <v>#REF!</v>
      </c>
      <c r="B64" s="15"/>
      <c r="C64" s="15"/>
      <c r="D64" s="46"/>
      <c r="E64" s="16"/>
      <c r="F64" s="17"/>
      <c r="J64" s="38"/>
      <c r="K64" s="146"/>
    </row>
    <row r="65" spans="1:11" s="18" customFormat="1">
      <c r="A65" s="15" t="e">
        <f t="shared" si="0"/>
        <v>#REF!</v>
      </c>
      <c r="B65" s="15"/>
      <c r="C65" s="15"/>
      <c r="D65" s="46"/>
      <c r="E65" s="16"/>
      <c r="F65" s="17"/>
      <c r="J65" s="38"/>
      <c r="K65" s="146"/>
    </row>
    <row r="66" spans="1:11" s="18" customFormat="1">
      <c r="A66" s="15" t="e">
        <f t="shared" si="0"/>
        <v>#REF!</v>
      </c>
      <c r="B66" s="15"/>
      <c r="C66" s="15"/>
      <c r="D66" s="46"/>
      <c r="E66" s="16"/>
      <c r="F66" s="17"/>
      <c r="J66" s="38"/>
      <c r="K66" s="146"/>
    </row>
    <row r="67" spans="1:11" s="18" customFormat="1">
      <c r="A67" s="15" t="e">
        <f t="shared" si="0"/>
        <v>#REF!</v>
      </c>
      <c r="B67" s="15"/>
      <c r="C67" s="15"/>
      <c r="D67" s="46"/>
      <c r="E67" s="16"/>
      <c r="F67" s="17"/>
      <c r="J67" s="38"/>
      <c r="K67" s="146"/>
    </row>
    <row r="68" spans="1:11" s="18" customFormat="1">
      <c r="A68" s="15" t="e">
        <f t="shared" si="0"/>
        <v>#REF!</v>
      </c>
      <c r="B68" s="15"/>
      <c r="C68" s="15"/>
      <c r="D68" s="46"/>
      <c r="E68" s="16"/>
      <c r="F68" s="17"/>
      <c r="J68" s="38"/>
      <c r="K68" s="146"/>
    </row>
    <row r="69" spans="1:11" s="18" customFormat="1">
      <c r="A69" s="15" t="e">
        <f t="shared" si="0"/>
        <v>#REF!</v>
      </c>
      <c r="B69" s="15"/>
      <c r="C69" s="15"/>
      <c r="D69" s="46"/>
      <c r="E69" s="16"/>
      <c r="F69" s="17"/>
      <c r="J69" s="38"/>
      <c r="K69" s="146"/>
    </row>
    <row r="70" spans="1:11" s="18" customFormat="1">
      <c r="A70" s="15" t="e">
        <f t="shared" si="0"/>
        <v>#REF!</v>
      </c>
      <c r="B70" s="15"/>
      <c r="C70" s="15"/>
      <c r="D70" s="46"/>
      <c r="E70" s="16"/>
      <c r="F70" s="17"/>
      <c r="J70" s="38"/>
      <c r="K70" s="146"/>
    </row>
    <row r="71" spans="1:11" s="18" customFormat="1">
      <c r="A71" s="15" t="e">
        <f t="shared" si="0"/>
        <v>#REF!</v>
      </c>
      <c r="B71" s="15"/>
      <c r="C71" s="15"/>
      <c r="D71" s="46"/>
      <c r="E71" s="16"/>
      <c r="F71" s="17"/>
      <c r="J71" s="38"/>
      <c r="K71" s="146"/>
    </row>
    <row r="72" spans="1:11" s="18" customFormat="1">
      <c r="A72" s="15" t="e">
        <f t="shared" si="0"/>
        <v>#REF!</v>
      </c>
      <c r="B72" s="15"/>
      <c r="C72" s="15"/>
      <c r="D72" s="46"/>
      <c r="E72" s="16"/>
      <c r="F72" s="17"/>
      <c r="J72" s="38"/>
      <c r="K72" s="146"/>
    </row>
    <row r="73" spans="1:11" s="18" customFormat="1">
      <c r="A73" s="15" t="e">
        <f t="shared" si="0"/>
        <v>#REF!</v>
      </c>
      <c r="B73" s="15"/>
      <c r="C73" s="15"/>
      <c r="D73" s="46"/>
      <c r="E73" s="16"/>
      <c r="F73" s="17"/>
      <c r="J73" s="38"/>
      <c r="K73" s="146"/>
    </row>
    <row r="74" spans="1:11" s="18" customFormat="1">
      <c r="A74" s="15" t="e">
        <f t="shared" si="0"/>
        <v>#REF!</v>
      </c>
      <c r="B74" s="15"/>
      <c r="C74" s="15"/>
      <c r="D74" s="46"/>
      <c r="E74" s="16"/>
      <c r="F74" s="17"/>
      <c r="J74" s="38"/>
      <c r="K74" s="146"/>
    </row>
    <row r="75" spans="1:11" s="18" customFormat="1">
      <c r="A75" s="15" t="e">
        <f t="shared" si="0"/>
        <v>#REF!</v>
      </c>
      <c r="B75" s="15"/>
      <c r="C75" s="15"/>
      <c r="D75" s="46"/>
      <c r="E75" s="16"/>
      <c r="F75" s="17"/>
      <c r="J75" s="38"/>
      <c r="K75" s="146"/>
    </row>
    <row r="76" spans="1:11" s="18" customFormat="1">
      <c r="A76" s="15" t="e">
        <f t="shared" si="0"/>
        <v>#REF!</v>
      </c>
      <c r="B76" s="15"/>
      <c r="C76" s="15"/>
      <c r="D76" s="46"/>
      <c r="E76" s="16"/>
      <c r="F76" s="17"/>
      <c r="J76" s="38"/>
      <c r="K76" s="146"/>
    </row>
    <row r="77" spans="1:11" s="18" customFormat="1">
      <c r="A77" s="15" t="e">
        <f t="shared" si="0"/>
        <v>#REF!</v>
      </c>
      <c r="B77" s="15"/>
      <c r="C77" s="15"/>
      <c r="D77" s="46"/>
      <c r="E77" s="16"/>
      <c r="F77" s="17"/>
      <c r="J77" s="38"/>
      <c r="K77" s="146"/>
    </row>
    <row r="78" spans="1:11" s="18" customFormat="1">
      <c r="A78" s="15" t="e">
        <f t="shared" si="0"/>
        <v>#REF!</v>
      </c>
      <c r="B78" s="15"/>
      <c r="C78" s="15"/>
      <c r="D78" s="46"/>
      <c r="E78" s="16"/>
      <c r="F78" s="17"/>
      <c r="J78" s="38"/>
      <c r="K78" s="146"/>
    </row>
    <row r="79" spans="1:11" s="18" customFormat="1">
      <c r="A79" s="15" t="e">
        <f t="shared" si="0"/>
        <v>#REF!</v>
      </c>
      <c r="B79" s="15"/>
      <c r="C79" s="15"/>
      <c r="D79" s="46"/>
      <c r="E79" s="16"/>
      <c r="F79" s="17"/>
      <c r="J79" s="38"/>
      <c r="K79" s="146"/>
    </row>
    <row r="80" spans="1:11" s="18" customFormat="1">
      <c r="A80" s="15" t="e">
        <f t="shared" si="0"/>
        <v>#REF!</v>
      </c>
      <c r="B80" s="15"/>
      <c r="C80" s="15"/>
      <c r="D80" s="46"/>
      <c r="E80" s="16"/>
      <c r="F80" s="17"/>
      <c r="J80" s="38"/>
      <c r="K80" s="146"/>
    </row>
    <row r="81" spans="1:11" s="18" customFormat="1">
      <c r="A81" s="15" t="e">
        <f t="shared" si="0"/>
        <v>#REF!</v>
      </c>
      <c r="B81" s="15"/>
      <c r="C81" s="15"/>
      <c r="D81" s="46"/>
      <c r="E81" s="16"/>
      <c r="F81" s="17"/>
      <c r="J81" s="38"/>
      <c r="K81" s="146"/>
    </row>
    <row r="82" spans="1:11" s="18" customFormat="1">
      <c r="A82" s="15" t="e">
        <f t="shared" si="0"/>
        <v>#REF!</v>
      </c>
      <c r="B82" s="15"/>
      <c r="C82" s="15"/>
      <c r="D82" s="46"/>
      <c r="E82" s="16"/>
      <c r="F82" s="17"/>
      <c r="J82" s="38"/>
      <c r="K82" s="146"/>
    </row>
    <row r="83" spans="1:11" s="18" customFormat="1">
      <c r="A83" s="15" t="e">
        <f t="shared" si="0"/>
        <v>#REF!</v>
      </c>
      <c r="B83" s="15"/>
      <c r="C83" s="15"/>
      <c r="D83" s="46"/>
      <c r="E83" s="16"/>
      <c r="F83" s="17"/>
      <c r="J83" s="38"/>
      <c r="K83" s="146"/>
    </row>
    <row r="84" spans="1:11" s="18" customFormat="1">
      <c r="A84" s="15" t="e">
        <f t="shared" si="0"/>
        <v>#REF!</v>
      </c>
      <c r="B84" s="15"/>
      <c r="C84" s="15"/>
      <c r="D84" s="46"/>
      <c r="E84" s="16"/>
      <c r="F84" s="17"/>
      <c r="J84" s="38"/>
      <c r="K84" s="146"/>
    </row>
    <row r="85" spans="1:11" s="18" customFormat="1">
      <c r="A85" s="15" t="e">
        <f t="shared" si="0"/>
        <v>#REF!</v>
      </c>
      <c r="B85" s="15"/>
      <c r="C85" s="15"/>
      <c r="D85" s="46"/>
      <c r="E85" s="16"/>
      <c r="F85" s="17"/>
      <c r="J85" s="38"/>
      <c r="K85" s="146"/>
    </row>
    <row r="86" spans="1:11" s="18" customFormat="1">
      <c r="A86" s="15" t="e">
        <f t="shared" ref="A86:A118" si="1">A85+1</f>
        <v>#REF!</v>
      </c>
      <c r="B86" s="15"/>
      <c r="C86" s="15"/>
      <c r="D86" s="46"/>
      <c r="E86" s="16"/>
      <c r="F86" s="17"/>
      <c r="J86" s="38"/>
      <c r="K86" s="146"/>
    </row>
    <row r="87" spans="1:11" s="18" customFormat="1">
      <c r="A87" s="15" t="e">
        <f t="shared" si="1"/>
        <v>#REF!</v>
      </c>
      <c r="B87" s="15"/>
      <c r="C87" s="15"/>
      <c r="D87" s="46"/>
      <c r="E87" s="16"/>
      <c r="F87" s="17"/>
      <c r="J87" s="38"/>
      <c r="K87" s="146"/>
    </row>
    <row r="88" spans="1:11" s="18" customFormat="1">
      <c r="A88" s="15" t="e">
        <f t="shared" si="1"/>
        <v>#REF!</v>
      </c>
      <c r="B88" s="15"/>
      <c r="C88" s="15"/>
      <c r="D88" s="46"/>
      <c r="E88" s="16"/>
      <c r="F88" s="17"/>
      <c r="J88" s="38"/>
      <c r="K88" s="146"/>
    </row>
    <row r="89" spans="1:11" s="18" customFormat="1">
      <c r="A89" s="15" t="e">
        <f t="shared" si="1"/>
        <v>#REF!</v>
      </c>
      <c r="B89" s="15"/>
      <c r="C89" s="15"/>
      <c r="D89" s="46"/>
      <c r="E89" s="16"/>
      <c r="F89" s="17"/>
      <c r="J89" s="38"/>
      <c r="K89" s="146"/>
    </row>
    <row r="90" spans="1:11" s="18" customFormat="1">
      <c r="A90" s="15" t="e">
        <f t="shared" si="1"/>
        <v>#REF!</v>
      </c>
      <c r="B90" s="15"/>
      <c r="C90" s="15"/>
      <c r="D90" s="46"/>
      <c r="E90" s="16"/>
      <c r="F90" s="17"/>
      <c r="J90" s="38"/>
      <c r="K90" s="146"/>
    </row>
    <row r="91" spans="1:11" s="18" customFormat="1">
      <c r="A91" s="15" t="e">
        <f t="shared" si="1"/>
        <v>#REF!</v>
      </c>
      <c r="B91" s="15"/>
      <c r="C91" s="15"/>
      <c r="D91" s="46"/>
      <c r="E91" s="16"/>
      <c r="F91" s="17"/>
      <c r="J91" s="38"/>
      <c r="K91" s="146"/>
    </row>
    <row r="92" spans="1:11" s="18" customFormat="1">
      <c r="A92" s="15" t="e">
        <f t="shared" si="1"/>
        <v>#REF!</v>
      </c>
      <c r="B92" s="15"/>
      <c r="C92" s="15"/>
      <c r="D92" s="46"/>
      <c r="E92" s="16"/>
      <c r="F92" s="17"/>
      <c r="J92" s="38"/>
      <c r="K92" s="146"/>
    </row>
    <row r="93" spans="1:11" s="18" customFormat="1">
      <c r="A93" s="15" t="e">
        <f t="shared" si="1"/>
        <v>#REF!</v>
      </c>
      <c r="B93" s="15"/>
      <c r="C93" s="15"/>
      <c r="D93" s="46"/>
      <c r="E93" s="16"/>
      <c r="F93" s="17"/>
      <c r="J93" s="38"/>
      <c r="K93" s="146"/>
    </row>
    <row r="94" spans="1:11" s="18" customFormat="1">
      <c r="A94" s="15" t="e">
        <f t="shared" si="1"/>
        <v>#REF!</v>
      </c>
      <c r="B94" s="15"/>
      <c r="C94" s="15"/>
      <c r="D94" s="46"/>
      <c r="E94" s="16"/>
      <c r="F94" s="17"/>
      <c r="J94" s="38"/>
      <c r="K94" s="146"/>
    </row>
    <row r="95" spans="1:11" s="18" customFormat="1">
      <c r="A95" s="15" t="e">
        <f t="shared" si="1"/>
        <v>#REF!</v>
      </c>
      <c r="B95" s="15"/>
      <c r="C95" s="15"/>
      <c r="D95" s="46"/>
      <c r="E95" s="16"/>
      <c r="F95" s="17"/>
      <c r="J95" s="38"/>
      <c r="K95" s="146"/>
    </row>
    <row r="96" spans="1:11" s="18" customFormat="1">
      <c r="A96" s="15" t="e">
        <f t="shared" si="1"/>
        <v>#REF!</v>
      </c>
      <c r="B96" s="15"/>
      <c r="C96" s="15"/>
      <c r="D96" s="46"/>
      <c r="E96" s="16"/>
      <c r="F96" s="17"/>
      <c r="J96" s="38"/>
      <c r="K96" s="146"/>
    </row>
    <row r="97" spans="1:11" s="18" customFormat="1">
      <c r="A97" s="15" t="e">
        <f t="shared" si="1"/>
        <v>#REF!</v>
      </c>
      <c r="B97" s="15"/>
      <c r="C97" s="15"/>
      <c r="D97" s="46"/>
      <c r="E97" s="16"/>
      <c r="F97" s="17"/>
      <c r="J97" s="38"/>
      <c r="K97" s="146"/>
    </row>
    <row r="98" spans="1:11" s="18" customFormat="1">
      <c r="A98" s="15" t="e">
        <f t="shared" si="1"/>
        <v>#REF!</v>
      </c>
      <c r="B98" s="15"/>
      <c r="C98" s="15"/>
      <c r="D98" s="46"/>
      <c r="E98" s="16"/>
      <c r="F98" s="17"/>
      <c r="J98" s="38"/>
      <c r="K98" s="146"/>
    </row>
    <row r="99" spans="1:11" s="18" customFormat="1">
      <c r="A99" s="15" t="e">
        <f t="shared" si="1"/>
        <v>#REF!</v>
      </c>
      <c r="B99" s="15"/>
      <c r="C99" s="15"/>
      <c r="D99" s="46"/>
      <c r="E99" s="16"/>
      <c r="F99" s="17"/>
      <c r="J99" s="38"/>
      <c r="K99" s="146"/>
    </row>
    <row r="100" spans="1:11" s="18" customFormat="1">
      <c r="A100" s="15" t="e">
        <f t="shared" si="1"/>
        <v>#REF!</v>
      </c>
      <c r="B100" s="15"/>
      <c r="C100" s="15"/>
      <c r="D100" s="46"/>
      <c r="E100" s="16"/>
      <c r="F100" s="17"/>
      <c r="J100" s="38"/>
      <c r="K100" s="146"/>
    </row>
    <row r="101" spans="1:11" s="18" customFormat="1">
      <c r="A101" s="15" t="e">
        <f t="shared" si="1"/>
        <v>#REF!</v>
      </c>
      <c r="B101" s="15"/>
      <c r="C101" s="15"/>
      <c r="D101" s="46"/>
      <c r="E101" s="16"/>
      <c r="F101" s="17"/>
      <c r="J101" s="38"/>
      <c r="K101" s="146"/>
    </row>
    <row r="102" spans="1:11" s="18" customFormat="1">
      <c r="A102" s="15" t="e">
        <f t="shared" si="1"/>
        <v>#REF!</v>
      </c>
      <c r="B102" s="15"/>
      <c r="C102" s="15"/>
      <c r="D102" s="46"/>
      <c r="E102" s="16"/>
      <c r="F102" s="17"/>
      <c r="J102" s="38"/>
      <c r="K102" s="146"/>
    </row>
    <row r="103" spans="1:11" s="18" customFormat="1">
      <c r="A103" s="15" t="e">
        <f t="shared" si="1"/>
        <v>#REF!</v>
      </c>
      <c r="B103" s="15"/>
      <c r="C103" s="15"/>
      <c r="D103" s="46"/>
      <c r="E103" s="16"/>
      <c r="F103" s="17"/>
      <c r="J103" s="38"/>
      <c r="K103" s="146"/>
    </row>
    <row r="104" spans="1:11" s="18" customFormat="1">
      <c r="A104" s="15" t="e">
        <f t="shared" si="1"/>
        <v>#REF!</v>
      </c>
      <c r="B104" s="15"/>
      <c r="C104" s="15"/>
      <c r="D104" s="46"/>
      <c r="E104" s="16"/>
      <c r="F104" s="17"/>
      <c r="J104" s="38"/>
      <c r="K104" s="146"/>
    </row>
    <row r="105" spans="1:11" s="18" customFormat="1">
      <c r="A105" s="15" t="e">
        <f t="shared" si="1"/>
        <v>#REF!</v>
      </c>
      <c r="B105" s="15"/>
      <c r="C105" s="15"/>
      <c r="D105" s="46"/>
      <c r="E105" s="16"/>
      <c r="F105" s="17"/>
      <c r="J105" s="38"/>
      <c r="K105" s="146"/>
    </row>
    <row r="106" spans="1:11" s="18" customFormat="1">
      <c r="A106" s="15" t="e">
        <f t="shared" si="1"/>
        <v>#REF!</v>
      </c>
      <c r="B106" s="15"/>
      <c r="C106" s="15"/>
      <c r="D106" s="46"/>
      <c r="E106" s="16"/>
      <c r="F106" s="17"/>
      <c r="J106" s="38"/>
      <c r="K106" s="146"/>
    </row>
    <row r="107" spans="1:11" s="18" customFormat="1">
      <c r="A107" s="15" t="e">
        <f t="shared" si="1"/>
        <v>#REF!</v>
      </c>
      <c r="B107" s="15"/>
      <c r="C107" s="15"/>
      <c r="D107" s="46"/>
      <c r="E107" s="16"/>
      <c r="F107" s="17"/>
      <c r="J107" s="38"/>
      <c r="K107" s="146"/>
    </row>
    <row r="108" spans="1:11" s="18" customFormat="1">
      <c r="A108" s="15" t="e">
        <f t="shared" si="1"/>
        <v>#REF!</v>
      </c>
      <c r="B108" s="15"/>
      <c r="C108" s="15"/>
      <c r="D108" s="46"/>
      <c r="E108" s="16"/>
      <c r="F108" s="17"/>
      <c r="J108" s="38"/>
      <c r="K108" s="146"/>
    </row>
    <row r="109" spans="1:11" s="18" customFormat="1">
      <c r="A109" s="15" t="e">
        <f t="shared" si="1"/>
        <v>#REF!</v>
      </c>
      <c r="B109" s="15"/>
      <c r="C109" s="15"/>
      <c r="D109" s="46"/>
      <c r="E109" s="16"/>
      <c r="F109" s="17"/>
      <c r="J109" s="38"/>
      <c r="K109" s="146"/>
    </row>
    <row r="110" spans="1:11" s="18" customFormat="1">
      <c r="A110" s="15" t="e">
        <f t="shared" si="1"/>
        <v>#REF!</v>
      </c>
      <c r="B110" s="15"/>
      <c r="C110" s="15"/>
      <c r="D110" s="46"/>
      <c r="E110" s="16"/>
      <c r="F110" s="17"/>
      <c r="J110" s="38"/>
      <c r="K110" s="146"/>
    </row>
    <row r="111" spans="1:11" s="18" customFormat="1">
      <c r="A111" s="15" t="e">
        <f t="shared" si="1"/>
        <v>#REF!</v>
      </c>
      <c r="B111" s="15"/>
      <c r="C111" s="15"/>
      <c r="D111" s="46"/>
      <c r="E111" s="16"/>
      <c r="F111" s="17"/>
      <c r="J111" s="38"/>
      <c r="K111" s="146"/>
    </row>
    <row r="112" spans="1:11" s="18" customFormat="1">
      <c r="A112" s="15" t="e">
        <f t="shared" si="1"/>
        <v>#REF!</v>
      </c>
      <c r="B112" s="15"/>
      <c r="C112" s="15"/>
      <c r="D112" s="46"/>
      <c r="E112" s="16"/>
      <c r="F112" s="17"/>
      <c r="J112" s="38"/>
      <c r="K112" s="146"/>
    </row>
    <row r="113" spans="1:11" s="18" customFormat="1">
      <c r="A113" s="15" t="e">
        <f t="shared" si="1"/>
        <v>#REF!</v>
      </c>
      <c r="B113" s="15"/>
      <c r="C113" s="15"/>
      <c r="D113" s="46"/>
      <c r="E113" s="16"/>
      <c r="F113" s="17"/>
      <c r="J113" s="38"/>
      <c r="K113" s="146"/>
    </row>
    <row r="114" spans="1:11" s="18" customFormat="1">
      <c r="A114" s="15" t="e">
        <f t="shared" si="1"/>
        <v>#REF!</v>
      </c>
      <c r="B114" s="15"/>
      <c r="C114" s="15"/>
      <c r="D114" s="46"/>
      <c r="E114" s="16"/>
      <c r="F114" s="17"/>
      <c r="J114" s="38"/>
      <c r="K114" s="146"/>
    </row>
    <row r="115" spans="1:11" s="18" customFormat="1">
      <c r="A115" s="15" t="e">
        <f t="shared" si="1"/>
        <v>#REF!</v>
      </c>
      <c r="B115" s="15"/>
      <c r="C115" s="15"/>
      <c r="D115" s="46"/>
      <c r="E115" s="16"/>
      <c r="F115" s="17"/>
      <c r="J115" s="38"/>
      <c r="K115" s="146"/>
    </row>
    <row r="116" spans="1:11" s="18" customFormat="1">
      <c r="A116" s="15" t="e">
        <f t="shared" si="1"/>
        <v>#REF!</v>
      </c>
      <c r="B116" s="15"/>
      <c r="C116" s="15"/>
      <c r="D116" s="46"/>
      <c r="E116" s="16"/>
      <c r="F116" s="17"/>
      <c r="J116" s="38"/>
      <c r="K116" s="146"/>
    </row>
    <row r="117" spans="1:11" s="18" customFormat="1">
      <c r="A117" s="15" t="e">
        <f t="shared" si="1"/>
        <v>#REF!</v>
      </c>
      <c r="B117" s="15"/>
      <c r="C117" s="15"/>
      <c r="D117" s="46"/>
      <c r="E117" s="16"/>
      <c r="F117" s="17"/>
      <c r="J117" s="38"/>
      <c r="K117" s="146"/>
    </row>
    <row r="118" spans="1:11" s="18" customFormat="1">
      <c r="A118" s="15" t="e">
        <f t="shared" si="1"/>
        <v>#REF!</v>
      </c>
      <c r="B118" s="15"/>
      <c r="C118" s="15"/>
      <c r="D118" s="46"/>
      <c r="E118" s="16"/>
      <c r="F118" s="17"/>
      <c r="J118" s="38"/>
      <c r="K118" s="146"/>
    </row>
    <row r="119" spans="1:11" s="18" customFormat="1">
      <c r="D119" s="46"/>
      <c r="E119" s="16"/>
      <c r="F119" s="17"/>
      <c r="J119" s="38"/>
      <c r="K119" s="146"/>
    </row>
    <row r="120" spans="1:11" s="18" customFormat="1">
      <c r="D120" s="46"/>
      <c r="E120" s="16"/>
      <c r="F120" s="17"/>
      <c r="J120" s="38"/>
      <c r="K120" s="146"/>
    </row>
    <row r="121" spans="1:11" s="18" customFormat="1">
      <c r="D121" s="46"/>
      <c r="E121" s="16"/>
      <c r="F121" s="17"/>
      <c r="J121" s="38"/>
      <c r="K121" s="146"/>
    </row>
    <row r="122" spans="1:11" s="18" customFormat="1">
      <c r="D122" s="46"/>
      <c r="E122" s="16"/>
      <c r="F122" s="17"/>
      <c r="J122" s="38"/>
      <c r="K122" s="146"/>
    </row>
    <row r="123" spans="1:11" s="18" customFormat="1">
      <c r="D123" s="46"/>
      <c r="E123" s="16"/>
      <c r="F123" s="17"/>
      <c r="J123" s="38"/>
      <c r="K123" s="146"/>
    </row>
    <row r="124" spans="1:11" s="18" customFormat="1">
      <c r="D124" s="46"/>
      <c r="E124" s="16"/>
      <c r="F124" s="17"/>
      <c r="J124" s="38"/>
      <c r="K124" s="146"/>
    </row>
    <row r="125" spans="1:11" s="18" customFormat="1">
      <c r="D125" s="46"/>
      <c r="E125" s="16"/>
      <c r="F125" s="17"/>
      <c r="J125" s="38"/>
      <c r="K125" s="146"/>
    </row>
    <row r="126" spans="1:11" s="18" customFormat="1">
      <c r="D126" s="46"/>
      <c r="E126" s="16"/>
      <c r="F126" s="17"/>
      <c r="J126" s="38"/>
      <c r="K126" s="146"/>
    </row>
    <row r="127" spans="1:11" s="18" customFormat="1">
      <c r="D127" s="46"/>
      <c r="E127" s="16"/>
      <c r="F127" s="17"/>
      <c r="J127" s="38"/>
      <c r="K127" s="146"/>
    </row>
    <row r="128" spans="1:11" s="18" customFormat="1">
      <c r="D128" s="46"/>
      <c r="E128" s="16"/>
      <c r="F128" s="17"/>
      <c r="J128" s="38"/>
      <c r="K128" s="146"/>
    </row>
    <row r="129" spans="4:11" s="18" customFormat="1">
      <c r="D129" s="46"/>
      <c r="E129" s="16"/>
      <c r="F129" s="17"/>
      <c r="J129" s="38"/>
      <c r="K129" s="146"/>
    </row>
    <row r="130" spans="4:11" s="18" customFormat="1">
      <c r="D130" s="46"/>
      <c r="E130" s="16"/>
      <c r="F130" s="17"/>
      <c r="J130" s="38"/>
      <c r="K130" s="146"/>
    </row>
    <row r="131" spans="4:11" s="18" customFormat="1">
      <c r="D131" s="46"/>
      <c r="E131" s="16"/>
      <c r="F131" s="17"/>
      <c r="J131" s="38"/>
      <c r="K131" s="146"/>
    </row>
    <row r="132" spans="4:11" s="18" customFormat="1">
      <c r="D132" s="46"/>
      <c r="E132" s="16"/>
      <c r="F132" s="17"/>
      <c r="J132" s="38"/>
      <c r="K132" s="146"/>
    </row>
    <row r="133" spans="4:11" s="18" customFormat="1">
      <c r="D133" s="46"/>
      <c r="E133" s="16"/>
      <c r="F133" s="17"/>
      <c r="J133" s="38"/>
      <c r="K133" s="146"/>
    </row>
    <row r="134" spans="4:11" s="18" customFormat="1">
      <c r="D134" s="46"/>
      <c r="E134" s="16"/>
      <c r="F134" s="17"/>
      <c r="J134" s="38"/>
      <c r="K134" s="146"/>
    </row>
    <row r="135" spans="4:11" s="18" customFormat="1">
      <c r="D135" s="46"/>
      <c r="E135" s="16"/>
      <c r="F135" s="17"/>
      <c r="J135" s="38"/>
      <c r="K135" s="146"/>
    </row>
    <row r="136" spans="4:11" s="18" customFormat="1">
      <c r="D136" s="46"/>
      <c r="E136" s="16"/>
      <c r="F136" s="17"/>
      <c r="J136" s="38"/>
      <c r="K136" s="146"/>
    </row>
    <row r="137" spans="4:11" s="18" customFormat="1">
      <c r="D137" s="46"/>
      <c r="E137" s="16"/>
      <c r="F137" s="17"/>
      <c r="J137" s="38"/>
      <c r="K137" s="146"/>
    </row>
    <row r="138" spans="4:11" s="18" customFormat="1">
      <c r="D138" s="46"/>
      <c r="E138" s="16"/>
      <c r="F138" s="17"/>
      <c r="J138" s="38"/>
      <c r="K138" s="146"/>
    </row>
    <row r="139" spans="4:11" s="18" customFormat="1">
      <c r="D139" s="46"/>
      <c r="E139" s="16"/>
      <c r="F139" s="17"/>
      <c r="J139" s="38"/>
      <c r="K139" s="146"/>
    </row>
    <row r="140" spans="4:11" s="18" customFormat="1">
      <c r="D140" s="46"/>
      <c r="E140" s="16"/>
      <c r="F140" s="17"/>
      <c r="J140" s="38"/>
      <c r="K140" s="146"/>
    </row>
    <row r="141" spans="4:11" s="18" customFormat="1">
      <c r="D141" s="46"/>
      <c r="E141" s="16"/>
      <c r="F141" s="17"/>
      <c r="J141" s="38"/>
      <c r="K141" s="146"/>
    </row>
    <row r="142" spans="4:11" s="18" customFormat="1">
      <c r="D142" s="46"/>
      <c r="E142" s="16"/>
      <c r="F142" s="17"/>
      <c r="J142" s="38"/>
      <c r="K142" s="146"/>
    </row>
    <row r="143" spans="4:11" s="18" customFormat="1">
      <c r="D143" s="46"/>
      <c r="E143" s="16"/>
      <c r="F143" s="17"/>
      <c r="J143" s="38"/>
      <c r="K143" s="146"/>
    </row>
    <row r="144" spans="4:11" s="18" customFormat="1">
      <c r="D144" s="46"/>
      <c r="E144" s="16"/>
      <c r="F144" s="17"/>
      <c r="J144" s="38"/>
      <c r="K144" s="146"/>
    </row>
    <row r="145" spans="4:11" s="18" customFormat="1">
      <c r="D145" s="46"/>
      <c r="E145" s="16"/>
      <c r="F145" s="17"/>
      <c r="J145" s="38"/>
      <c r="K145" s="146"/>
    </row>
    <row r="146" spans="4:11" s="18" customFormat="1">
      <c r="D146" s="46"/>
      <c r="E146" s="16"/>
      <c r="F146" s="17"/>
      <c r="J146" s="38"/>
      <c r="K146" s="146"/>
    </row>
    <row r="147" spans="4:11" s="18" customFormat="1">
      <c r="D147" s="46"/>
      <c r="E147" s="16"/>
      <c r="F147" s="17"/>
      <c r="J147" s="38"/>
      <c r="K147" s="146"/>
    </row>
    <row r="148" spans="4:11" s="18" customFormat="1">
      <c r="D148" s="46"/>
      <c r="E148" s="16"/>
      <c r="F148" s="17"/>
      <c r="J148" s="38"/>
      <c r="K148" s="146"/>
    </row>
    <row r="149" spans="4:11" s="18" customFormat="1">
      <c r="D149" s="43"/>
      <c r="E149" s="16"/>
      <c r="F149" s="17"/>
      <c r="J149" s="38"/>
      <c r="K149" s="146"/>
    </row>
    <row r="150" spans="4:11" s="18" customFormat="1">
      <c r="D150" s="43"/>
      <c r="E150" s="16"/>
      <c r="F150" s="17"/>
      <c r="J150" s="38"/>
      <c r="K150" s="146"/>
    </row>
    <row r="151" spans="4:11" s="18" customFormat="1">
      <c r="D151" s="43"/>
      <c r="E151" s="16"/>
      <c r="F151" s="17"/>
      <c r="J151" s="38"/>
      <c r="K151" s="146"/>
    </row>
  </sheetData>
  <phoneticPr fontId="2" type="noConversion"/>
  <pageMargins left="0.23622047244094491" right="0.19685039370078741" top="0.51181102362204722" bottom="0.6692913385826772" header="0.39370078740157483" footer="0.39370078740157483"/>
  <pageSetup paperSize="9" scale="85" orientation="landscape" r:id="rId1"/>
  <headerFooter alignWithMargins="0">
    <oddFooter>&amp;Cหน้าที่ &amp;P จาก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1"/>
  <sheetViews>
    <sheetView showGridLines="0" topLeftCell="C1" workbookViewId="0">
      <selection activeCell="D36" sqref="D36"/>
    </sheetView>
  </sheetViews>
  <sheetFormatPr defaultColWidth="9" defaultRowHeight="21"/>
  <cols>
    <col min="1" max="1" width="4.28515625" style="1" customWidth="1"/>
    <col min="2" max="2" width="51.140625" style="1" customWidth="1"/>
    <col min="3" max="3" width="7.7109375" style="2" customWidth="1"/>
    <col min="4" max="4" width="14.140625" style="3" customWidth="1"/>
    <col min="5" max="5" width="8" style="5" customWidth="1"/>
    <col min="6" max="6" width="13.85546875" style="6" customWidth="1"/>
    <col min="7" max="7" width="7" style="1" customWidth="1"/>
    <col min="8" max="8" width="13.7109375" style="1" customWidth="1"/>
    <col min="9" max="9" width="7" style="1" customWidth="1"/>
    <col min="10" max="10" width="12" style="1" customWidth="1"/>
    <col min="11" max="11" width="15.5703125" style="1" customWidth="1"/>
    <col min="12" max="16384" width="9" style="1"/>
  </cols>
  <sheetData>
    <row r="1" spans="1:11" ht="26.25">
      <c r="A1" s="107" t="s">
        <v>34</v>
      </c>
    </row>
    <row r="2" spans="1:11" ht="21.75" thickBot="1"/>
    <row r="3" spans="1:11" s="4" customFormat="1" ht="22.5">
      <c r="A3" s="176" t="s">
        <v>2</v>
      </c>
      <c r="B3" s="179" t="s">
        <v>0</v>
      </c>
      <c r="C3" s="182" t="s">
        <v>6</v>
      </c>
      <c r="D3" s="183"/>
      <c r="E3" s="186" t="s">
        <v>5</v>
      </c>
      <c r="F3" s="187"/>
      <c r="G3" s="187"/>
      <c r="H3" s="188"/>
      <c r="I3" s="167" t="s">
        <v>8</v>
      </c>
      <c r="J3" s="168"/>
    </row>
    <row r="4" spans="1:11" s="4" customFormat="1" ht="22.5">
      <c r="A4" s="177"/>
      <c r="B4" s="180"/>
      <c r="C4" s="184"/>
      <c r="D4" s="185"/>
      <c r="E4" s="171" t="s">
        <v>9</v>
      </c>
      <c r="F4" s="172"/>
      <c r="G4" s="173" t="s">
        <v>10</v>
      </c>
      <c r="H4" s="172"/>
      <c r="I4" s="169"/>
      <c r="J4" s="170"/>
    </row>
    <row r="5" spans="1:11" s="4" customFormat="1" ht="28.5" customHeight="1">
      <c r="A5" s="178"/>
      <c r="B5" s="181"/>
      <c r="C5" s="61" t="s">
        <v>3</v>
      </c>
      <c r="D5" s="62" t="s">
        <v>7</v>
      </c>
      <c r="E5" s="61" t="s">
        <v>3</v>
      </c>
      <c r="F5" s="62" t="s">
        <v>7</v>
      </c>
      <c r="G5" s="61" t="s">
        <v>3</v>
      </c>
      <c r="H5" s="62" t="s">
        <v>7</v>
      </c>
      <c r="I5" s="61" t="s">
        <v>3</v>
      </c>
      <c r="J5" s="63" t="s">
        <v>7</v>
      </c>
    </row>
    <row r="6" spans="1:11" s="4" customFormat="1" ht="46.5">
      <c r="A6" s="64">
        <v>1</v>
      </c>
      <c r="B6" s="65" t="s">
        <v>12</v>
      </c>
      <c r="C6" s="66">
        <v>0</v>
      </c>
      <c r="D6" s="67">
        <v>0</v>
      </c>
      <c r="E6" s="68">
        <v>0</v>
      </c>
      <c r="F6" s="67">
        <v>0</v>
      </c>
      <c r="G6" s="68">
        <v>0</v>
      </c>
      <c r="H6" s="67">
        <v>0</v>
      </c>
      <c r="I6" s="68">
        <v>0</v>
      </c>
      <c r="J6" s="69">
        <v>0</v>
      </c>
      <c r="K6" s="19">
        <f t="shared" ref="K6:K13" si="0">SUM(F6,H6,J6)</f>
        <v>0</v>
      </c>
    </row>
    <row r="7" spans="1:11" s="4" customFormat="1" ht="26.25" customHeight="1">
      <c r="A7" s="70">
        <v>2</v>
      </c>
      <c r="B7" s="71" t="s">
        <v>13</v>
      </c>
      <c r="C7" s="66">
        <v>6</v>
      </c>
      <c r="D7" s="105">
        <v>356251800</v>
      </c>
      <c r="E7" s="66">
        <f>COUNTIF('Upper1-55'!G5:G10,'Upper1-55'!#REF!)</f>
        <v>0</v>
      </c>
      <c r="F7" s="72">
        <f>SUMIF('Upper1-55'!G5:G10, 'Upper1-55'!#REF!, 'Upper1-55'!F5:F10)</f>
        <v>0</v>
      </c>
      <c r="G7" s="66" t="e">
        <f>COUNTIF('Upper1-55'!#REF!, 'Upper1-55'!#REF!)</f>
        <v>#REF!</v>
      </c>
      <c r="H7" s="72" t="e">
        <f>SUMIF('Upper1-55'!#REF!, 'Upper1-55'!#REF!,'Upper1-55'!F5:F9)</f>
        <v>#REF!</v>
      </c>
      <c r="I7" s="66">
        <f>COUNTIF('Upper1-55'!I6:I9, 'Upper1-55'!#REF!)</f>
        <v>0</v>
      </c>
      <c r="J7" s="73">
        <f>SUMIF('Upper1-55'!I6:I9, 'Upper1-55'!#REF!, 'Upper1-55'!F6:F9)</f>
        <v>0</v>
      </c>
      <c r="K7" s="19" t="e">
        <f t="shared" si="0"/>
        <v>#REF!</v>
      </c>
    </row>
    <row r="8" spans="1:11" s="4" customFormat="1" ht="27.75" customHeight="1">
      <c r="A8" s="70">
        <v>3</v>
      </c>
      <c r="B8" s="71" t="s">
        <v>14</v>
      </c>
      <c r="C8" s="66">
        <v>0</v>
      </c>
      <c r="D8" s="72">
        <v>0</v>
      </c>
      <c r="E8" s="66">
        <v>0</v>
      </c>
      <c r="F8" s="72">
        <v>0</v>
      </c>
      <c r="G8" s="66">
        <v>0</v>
      </c>
      <c r="H8" s="72">
        <v>0</v>
      </c>
      <c r="I8" s="66">
        <v>0</v>
      </c>
      <c r="J8" s="73">
        <v>0</v>
      </c>
      <c r="K8" s="19">
        <f t="shared" si="0"/>
        <v>0</v>
      </c>
    </row>
    <row r="9" spans="1:11" s="4" customFormat="1" ht="26.25" customHeight="1">
      <c r="A9" s="70">
        <v>4</v>
      </c>
      <c r="B9" s="71" t="s">
        <v>15</v>
      </c>
      <c r="C9" s="66">
        <v>0</v>
      </c>
      <c r="D9" s="72">
        <v>0</v>
      </c>
      <c r="E9" s="66">
        <v>0</v>
      </c>
      <c r="F9" s="72">
        <v>0</v>
      </c>
      <c r="G9" s="66">
        <v>0</v>
      </c>
      <c r="H9" s="72">
        <v>0</v>
      </c>
      <c r="I9" s="66">
        <v>0</v>
      </c>
      <c r="J9" s="73">
        <v>0</v>
      </c>
      <c r="K9" s="19">
        <f t="shared" si="0"/>
        <v>0</v>
      </c>
    </row>
    <row r="10" spans="1:11" s="4" customFormat="1" ht="24">
      <c r="A10" s="70">
        <v>5</v>
      </c>
      <c r="B10" s="71" t="s">
        <v>16</v>
      </c>
      <c r="C10" s="66">
        <v>0</v>
      </c>
      <c r="D10" s="72">
        <v>0</v>
      </c>
      <c r="E10" s="66">
        <v>0</v>
      </c>
      <c r="F10" s="72">
        <v>0</v>
      </c>
      <c r="G10" s="66">
        <v>0</v>
      </c>
      <c r="H10" s="72">
        <v>0</v>
      </c>
      <c r="I10" s="66">
        <v>0</v>
      </c>
      <c r="J10" s="73">
        <v>0</v>
      </c>
      <c r="K10" s="19"/>
    </row>
    <row r="11" spans="1:11" s="4" customFormat="1" ht="24">
      <c r="A11" s="70">
        <v>6</v>
      </c>
      <c r="B11" s="71" t="s">
        <v>17</v>
      </c>
      <c r="C11" s="66">
        <v>0</v>
      </c>
      <c r="D11" s="72">
        <v>0</v>
      </c>
      <c r="E11" s="66">
        <v>0</v>
      </c>
      <c r="F11" s="72">
        <v>0</v>
      </c>
      <c r="G11" s="66">
        <v>0</v>
      </c>
      <c r="H11" s="72">
        <v>0</v>
      </c>
      <c r="I11" s="66">
        <v>0</v>
      </c>
      <c r="J11" s="73">
        <v>0</v>
      </c>
      <c r="K11" s="19">
        <f t="shared" si="0"/>
        <v>0</v>
      </c>
    </row>
    <row r="12" spans="1:11" s="4" customFormat="1" ht="24">
      <c r="A12" s="74"/>
      <c r="B12" s="75" t="s">
        <v>35</v>
      </c>
      <c r="C12" s="76"/>
      <c r="D12" s="77">
        <v>5000000</v>
      </c>
      <c r="E12" s="76"/>
      <c r="F12" s="77">
        <v>5000000</v>
      </c>
      <c r="G12" s="76">
        <v>0</v>
      </c>
      <c r="H12" s="77">
        <v>0</v>
      </c>
      <c r="I12" s="76">
        <v>0</v>
      </c>
      <c r="J12" s="78">
        <v>0</v>
      </c>
      <c r="K12" s="19"/>
    </row>
    <row r="13" spans="1:11" s="4" customFormat="1" ht="24.75" thickBot="1">
      <c r="A13" s="174" t="s">
        <v>4</v>
      </c>
      <c r="B13" s="175"/>
      <c r="C13" s="79">
        <v>6</v>
      </c>
      <c r="D13" s="106">
        <v>361251800</v>
      </c>
      <c r="E13" s="80">
        <f t="shared" ref="E13:J13" si="1">SUM(E6:E11)</f>
        <v>0</v>
      </c>
      <c r="F13" s="81">
        <f>SUM(F6:F12)</f>
        <v>5000000</v>
      </c>
      <c r="G13" s="80" t="e">
        <f t="shared" si="1"/>
        <v>#REF!</v>
      </c>
      <c r="H13" s="81" t="e">
        <f t="shared" si="1"/>
        <v>#REF!</v>
      </c>
      <c r="I13" s="79">
        <f t="shared" si="1"/>
        <v>0</v>
      </c>
      <c r="J13" s="82">
        <f t="shared" si="1"/>
        <v>0</v>
      </c>
      <c r="K13" s="19" t="e">
        <f t="shared" si="0"/>
        <v>#REF!</v>
      </c>
    </row>
    <row r="14" spans="1:11" ht="23.25">
      <c r="B14" s="41" t="s">
        <v>25</v>
      </c>
      <c r="D14" s="36">
        <v>294000000</v>
      </c>
      <c r="F14" s="84">
        <f>D14-F13</f>
        <v>289000000</v>
      </c>
    </row>
    <row r="15" spans="1:11" ht="25.5">
      <c r="B15" s="21"/>
      <c r="C15" s="34">
        <f t="shared" ref="C15:D21" si="2">E6+G6+I6</f>
        <v>0</v>
      </c>
      <c r="D15" s="34">
        <f t="shared" si="2"/>
        <v>0</v>
      </c>
      <c r="E15" s="24"/>
      <c r="F15" s="83"/>
    </row>
    <row r="16" spans="1:11" ht="25.5">
      <c r="B16" s="21"/>
      <c r="C16" s="34" t="e">
        <f t="shared" si="2"/>
        <v>#REF!</v>
      </c>
      <c r="D16" s="34" t="e">
        <f t="shared" si="2"/>
        <v>#REF!</v>
      </c>
      <c r="E16" s="24"/>
      <c r="F16" s="24"/>
    </row>
    <row r="17" spans="3:6" ht="20.25">
      <c r="C17" s="34">
        <f t="shared" si="2"/>
        <v>0</v>
      </c>
      <c r="D17" s="34">
        <f t="shared" si="2"/>
        <v>0</v>
      </c>
      <c r="E17" s="24"/>
      <c r="F17" s="24"/>
    </row>
    <row r="18" spans="3:6" ht="20.25">
      <c r="C18" s="34">
        <f t="shared" si="2"/>
        <v>0</v>
      </c>
      <c r="D18" s="34">
        <f t="shared" si="2"/>
        <v>0</v>
      </c>
      <c r="E18" s="24"/>
      <c r="F18" s="24"/>
    </row>
    <row r="19" spans="3:6" ht="20.25">
      <c r="C19" s="34">
        <f t="shared" si="2"/>
        <v>0</v>
      </c>
      <c r="D19" s="34">
        <f t="shared" si="2"/>
        <v>0</v>
      </c>
      <c r="E19" s="25"/>
      <c r="F19" s="25"/>
    </row>
    <row r="20" spans="3:6" ht="20.25">
      <c r="C20" s="34">
        <f t="shared" si="2"/>
        <v>0</v>
      </c>
      <c r="D20" s="34">
        <f t="shared" si="2"/>
        <v>0</v>
      </c>
      <c r="E20" s="7"/>
      <c r="F20" s="7"/>
    </row>
    <row r="21" spans="3:6" s="20" customFormat="1" ht="26.25">
      <c r="C21" s="34">
        <f t="shared" si="2"/>
        <v>0</v>
      </c>
      <c r="D21" s="34">
        <f t="shared" si="2"/>
        <v>5000000</v>
      </c>
      <c r="E21" s="22"/>
      <c r="F21" s="23"/>
    </row>
    <row r="22" spans="3:6">
      <c r="D22" s="35" t="e">
        <f>SUM(D15:D21)</f>
        <v>#REF!</v>
      </c>
    </row>
    <row r="23" spans="3:6">
      <c r="D23" s="2"/>
    </row>
    <row r="24" spans="3:6">
      <c r="D24" s="2"/>
    </row>
    <row r="25" spans="3:6">
      <c r="D25" s="2"/>
    </row>
    <row r="26" spans="3:6">
      <c r="D26" s="2"/>
    </row>
    <row r="27" spans="3:6">
      <c r="D27" s="2"/>
    </row>
    <row r="28" spans="3:6">
      <c r="D28" s="2"/>
    </row>
    <row r="31" spans="3:6" ht="21.75" customHeight="1"/>
  </sheetData>
  <mergeCells count="8">
    <mergeCell ref="I3:J4"/>
    <mergeCell ref="E4:F4"/>
    <mergeCell ref="G4:H4"/>
    <mergeCell ref="A13:B13"/>
    <mergeCell ref="A3:A5"/>
    <mergeCell ref="B3:B5"/>
    <mergeCell ref="C3:D4"/>
    <mergeCell ref="E3:H3"/>
  </mergeCells>
  <phoneticPr fontId="34" type="noConversion"/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สรุป</vt:lpstr>
      <vt:lpstr>Upper1-55</vt:lpstr>
      <vt:lpstr>Sum-upper1-55</vt:lpstr>
      <vt:lpstr>'Upper1-55'!Print_Area</vt:lpstr>
      <vt:lpstr>'Upper1-55'!Print_Titles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TZ16S</dc:creator>
  <cp:lastModifiedBy>Jcberry526</cp:lastModifiedBy>
  <cp:lastPrinted>2011-09-14T07:54:10Z</cp:lastPrinted>
  <dcterms:created xsi:type="dcterms:W3CDTF">2009-02-23T08:52:27Z</dcterms:created>
  <dcterms:modified xsi:type="dcterms:W3CDTF">2011-09-14T10:39:43Z</dcterms:modified>
</cp:coreProperties>
</file>