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10" yWindow="-120" windowWidth="6780" windowHeight="8160" tabRatio="590" activeTab="1"/>
  </bookViews>
  <sheets>
    <sheet name="UpperC2-Sum" sheetId="10" r:id="rId1"/>
    <sheet name="UpperC2-Projects(2)" sheetId="9" r:id="rId2"/>
  </sheets>
  <definedNames>
    <definedName name="_xlnm.Print_Area" localSheetId="1">'UpperC2-Projects(2)'!$A$1:$M$24</definedName>
    <definedName name="_xlnm.Print_Area" localSheetId="0">'UpperC2-Sum'!$A$1:$J$12</definedName>
    <definedName name="_xlnm.Print_Titles" localSheetId="1">'UpperC2-Projects(2)'!$1:$4</definedName>
  </definedNames>
  <calcPr calcId="125725"/>
</workbook>
</file>

<file path=xl/calcChain.xml><?xml version="1.0" encoding="utf-8"?>
<calcChain xmlns="http://schemas.openxmlformats.org/spreadsheetml/2006/main">
  <c r="A73" i="9"/>
  <c r="K25"/>
  <c r="J25"/>
  <c r="I25"/>
  <c r="F25"/>
  <c r="H24"/>
  <c r="H23"/>
  <c r="H22"/>
  <c r="H21"/>
  <c r="H20"/>
  <c r="H19"/>
  <c r="H18"/>
  <c r="H17" s="1"/>
  <c r="G17"/>
  <c r="H16"/>
  <c r="G15" l="1"/>
  <c r="G25" s="1"/>
  <c r="H14"/>
  <c r="H13"/>
  <c r="H12"/>
  <c r="H11"/>
  <c r="H10"/>
  <c r="H9"/>
  <c r="H8"/>
  <c r="H7"/>
  <c r="H6"/>
  <c r="H5"/>
  <c r="J8" i="10"/>
  <c r="H8"/>
  <c r="F8"/>
  <c r="D8"/>
  <c r="C8"/>
  <c r="G8" s="1"/>
  <c r="J7"/>
  <c r="H7"/>
  <c r="F7"/>
  <c r="D7"/>
  <c r="C7"/>
  <c r="G7" s="1"/>
  <c r="J6"/>
  <c r="H6"/>
  <c r="H10" s="1"/>
  <c r="H15" i="9" l="1"/>
  <c r="H25"/>
  <c r="E8" i="10"/>
  <c r="I8"/>
  <c r="J10"/>
  <c r="E7"/>
  <c r="I7"/>
  <c r="F6"/>
  <c r="F10" s="1"/>
  <c r="D6"/>
  <c r="D10" s="1"/>
  <c r="C6"/>
  <c r="C10" s="1"/>
  <c r="E6" l="1"/>
  <c r="E10" s="1"/>
  <c r="G6"/>
  <c r="G10" s="1"/>
  <c r="I6"/>
  <c r="I10" s="1"/>
  <c r="A74" i="9"/>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alcChain>
</file>

<file path=xl/sharedStrings.xml><?xml version="1.0" encoding="utf-8"?>
<sst xmlns="http://schemas.openxmlformats.org/spreadsheetml/2006/main" count="81" uniqueCount="74">
  <si>
    <t>โครงการ</t>
  </si>
  <si>
    <t>เลขที่</t>
  </si>
  <si>
    <t>ที่</t>
  </si>
  <si>
    <t>จำนวน</t>
  </si>
  <si>
    <t>รวมทั้งหมด</t>
  </si>
  <si>
    <t>บาท</t>
  </si>
  <si>
    <t>กลุ่มจังหวัดภาคกลางตอนบน 2</t>
  </si>
  <si>
    <t>(ลพบุรี, อ่างทอง, สิงห์บุรี, ชัยนาท)</t>
  </si>
  <si>
    <t>ประเด็นยุทธศาสตร์</t>
  </si>
  <si>
    <t>รหัสยุทธศาสตร์</t>
  </si>
  <si>
    <t>ลำดับความสำคัญ</t>
  </si>
  <si>
    <t>ประเด็นยุทธศาสตร์ที่1 ยกระดับกระบวนการผลิต การตลาดและระบบ Logistics อาหารปลอดภัย</t>
  </si>
  <si>
    <t>ประเด็นยุทธศาสตร์ที่3 บริหารจัดการน้ำแบบบูรณาการ</t>
  </si>
  <si>
    <t>โครงการพัฒนาศักยภาพการตลาดสินค้าอาหารปลอดภัย</t>
  </si>
  <si>
    <t>โครงการพัฒนาระบบบริหารการจัดการสินค้าคงคลังและการขนส่ง</t>
  </si>
  <si>
    <t>โครงการส่งเสริมการนำพลังงานทดแทนมาใช้เพื่อลดต้นทุนการผลิต</t>
  </si>
  <si>
    <t>โครงการประเมินผลอาหารปลอดภัยจังหวัดและกลุ่มจังหวัด</t>
  </si>
  <si>
    <t>โครงการส่งเสริมกิจกรรมสร้างแรงดึงดูดนักท่องเที่ยวกลุ่มจังหวัด</t>
  </si>
  <si>
    <t>โครงการท่องเที่ยวแหล่งอารยธรรมวีรชนปกป้องแผ่นดิน</t>
  </si>
  <si>
    <t>โครงการนมัสการไหว้พระศักดิ์สิทธิ์เสริมสิริมงคล</t>
  </si>
  <si>
    <t>โครงการฟื้นฟูแหล่งท่องเที่ยวทางประวัติศาสตร์วัฒนธรรมและธรรมชาติ</t>
  </si>
  <si>
    <t>โครงการส่งเสริมสินค้าที่ระลึกและผลิตภัณฑ์ชุมชนเชิงเศรษฐกิจสร้างสรรค์</t>
  </si>
  <si>
    <t>โครงการจัดหา/พัฒนาแหล่งน้ำเพื่อรองรับบริหารจัดการน้ำอย่างเป็นระบบ</t>
  </si>
  <si>
    <t xml:space="preserve">โครงการพัฒนาและเชื่อมโยงเครือข่ายการป้องกันและลดผลกระทบภัยพิบัติจากน้ำ </t>
  </si>
  <si>
    <t>โครงการจัดการสิ่งกีดขวางทางน้ำในแม่น้ำสายหลัก</t>
  </si>
  <si>
    <t>ยกระดับกระบวนการผลิต การตลาดและระบบ Logistics อาหารปลอดภัย</t>
  </si>
  <si>
    <t xml:space="preserve"> สร้างมูลค่าเพิ่มจากประวัติศาสตร์ และฐานความรู้ของแหล่งท่องเที่ยว</t>
  </si>
  <si>
    <t>บริหารจัดการน้ำแบบบูรณาการ</t>
  </si>
  <si>
    <t>ยุทธศาสตร์</t>
  </si>
  <si>
    <t>เห็นควรสนับสนุนงบประมาณ</t>
  </si>
  <si>
    <t>แผนพัฒนาจังหวัด ที่นำเสนอเพื่อพิจารณา ประกอบด้วย 3 ยุทธศาสตร์ โดยแต่ละยุทธศาสตร์ มีแผนงาน/โครงการ และวงเงินรวมสรุป ได้ดังนี้</t>
  </si>
  <si>
    <t>กิจกรรม/ความเห็น</t>
  </si>
  <si>
    <t>ลำดับความสำคัญของจังหวัด</t>
  </si>
  <si>
    <t>เห็นควรสนับสนุนงบประมาณ
(บาท)</t>
  </si>
  <si>
    <t>ปรับลดงบประมาณ</t>
  </si>
  <si>
    <t>ปรับลดงบประมาณ
(บาท)</t>
  </si>
  <si>
    <t>วงเงินปี 2555
(บาท)</t>
  </si>
  <si>
    <t>โครงการ/กิจกรรมที่เสนอใช้งบประมาณกลุ่มจังหวัด</t>
  </si>
  <si>
    <r>
      <t>หมายเหตุ: กรอบวงเงินงบประมาณปี 2555 ของ</t>
    </r>
    <r>
      <rPr>
        <u/>
        <sz val="16"/>
        <color indexed="8"/>
        <rFont val="Browallia New"/>
        <family val="2"/>
      </rPr>
      <t>กลุ่มจังหวัดภาคกลางตอนบน 2</t>
    </r>
    <r>
      <rPr>
        <sz val="16"/>
        <color indexed="8"/>
        <rFont val="Browallia New"/>
        <family val="2"/>
      </rPr>
      <t xml:space="preserve"> ที่ได้รับจัดสรรตามตามเกณฑ์  จำนวน 294 ล้านบาท</t>
    </r>
  </si>
  <si>
    <t>วงเงินปี 2555
(เดิม)</t>
  </si>
  <si>
    <t>ผลต่าง
(ใหม่-เดิม)</t>
  </si>
  <si>
    <t>รวมทั้งสิ้น</t>
  </si>
  <si>
    <t>โครงการส่งเสริมการผลิตสินค้าเกษตรปลอดภัยโดยใช้เทคโนโลยีการผลิตสมัยใหม่</t>
  </si>
  <si>
    <t>โครงการเพิ่มประสิทธิภาพการผลิตสินค้าเกษตรที่ปลอดภัยได้มาตรฐาน</t>
  </si>
  <si>
    <t xml:space="preserve">โครงการพัฒนาคุณภาพอาหารปลอดภัยได้มาตรฐาน </t>
  </si>
  <si>
    <t>โครงการส่งเสริมการตลาดและการประชาสัมพันธ์ท่องเที่ยวเชิงรุก</t>
  </si>
  <si>
    <t>โครงการพัฒนาแหล่งน้ำเพื่อรองรับการบริหารจัดการน้ำอย่างเป็นระบบ (ต่อเนื่อง)</t>
  </si>
  <si>
    <t>ค่าใช้จ่ายในการบริหารงานกลุ่มจังหวัดแบบบูรณาการ</t>
  </si>
  <si>
    <t>ไม่ควรสนับสนุนงบประมาณ</t>
  </si>
  <si>
    <t>โครงการส่งเสริมและพัฒนาย่านการค้าสินค้าอาหารปลอดภัยกลุ่มจังหวัด</t>
  </si>
  <si>
    <t>โครงการศึกษาจัดทำแผนพัฒนาเศรษฐกิจและการลงทุนกลุ่มจังหวัด</t>
  </si>
  <si>
    <t>โครงการป้องกันและแก้ไขปัญหาคุณภาพน้ำแม่น้ำสายหลัก</t>
  </si>
  <si>
    <t>สรุปข้อเสนอ และผลการพิจารณา</t>
  </si>
  <si>
    <t xml:space="preserve">เป็นการถ่ายทอดองค์ความรู้เพื่อเตรียมเกษตรกรเข้าระบบ GAP จำนวน 5,098 ราย (ด้านพืช 4,300 ราย/ด้านปศุสัตว์ 450 ราย/ด้านประมง 348 ราย) สนับสนุน และพัฒนาบรรจุภัณฑ์สินค้าแปรรูป ให้แก่กลุ่มวิสาหกิจชุมชน  13 กลุ่ม เกิดการเชื่อมโยงแหล่งผลิตกับแหล่งจำหน่ายสินค้ามาตรฐาน Q จำนวน 40 แห่ง: สอดคล้องกับวิสัยทัศน์และประเด็นยุทธศาสตร์หลักของกลุ่มจังหวัด 
</t>
  </si>
  <si>
    <r>
      <t>ถ่ายทอดความรู้กระบวนการผลิตสินค้าเกษตรปลอดภัยโดยใช้เทคโนโลยีการผลิตสมัยใหม่และระบบโรงเรือนปิดให้ จนท.ส่งเสริมการเกษตรของกลุ่มจังหวัดฯ จำนวน 20 ราย และเกษตรกร 70 ราย สนับสนุนปัจจัยการผลิตระบบโรงเรือนแบบปิด สร้างรายได้ และเป็นแหล่งเรียนรู้สำหรับเกษตรกรอืนต่อไป:</t>
    </r>
    <r>
      <rPr>
        <sz val="10"/>
        <color indexed="60"/>
        <rFont val="Tahoma"/>
        <family val="2"/>
      </rPr>
      <t xml:space="preserve"> เป็นการขยายผลระบบฟาร์มปิดสำหรับแปลงขนาดเล็กที่เกษตรกรรายย่อยสามารถดำเนินการได้ด้วยตนเองและลงทุนน้อย เป็นรูปแบบที่ได้ผลดีแล้วจากการดำเนินการของภาคเอกชน เป็นระบบผลิตผลผลิตที่มีคุณภาพสูง สะอาด ปลอดภัยเทียบเท่าฟาร์มขนาดใหญ่ และมีตลาดชัดเจน
</t>
    </r>
  </si>
  <si>
    <r>
      <t xml:space="preserve"> ฝึกอบรม ศึกษาดูงาน เรื่อง มาตรฐานผลิตภัณฑ์ชุมชน และ GMP แก่ผู้ผลิตอาหารและเครื่องดื่ม ผู้มีส่วนได้เสีย จำนวน 200 ราย จัดจ้างที่ปรึกษาให้คำปรึกษาแนะนำเชิงลึก จำนวน 80 ราย และผ่านเกณฑ์อย่างน้อย 48 ผลิตภัณฑ์ คู่มือสำหรับผู้ประกอบการทั่วไป 400 เล่ม: </t>
    </r>
    <r>
      <rPr>
        <sz val="10"/>
        <color indexed="60"/>
        <rFont val="Tahoma"/>
        <family val="2"/>
      </rPr>
      <t xml:space="preserve">สอดคล้องกับวิสัยทัศน์และประเด็นยุทธศาสตร์หลักของจังหวัด
</t>
    </r>
  </si>
  <si>
    <r>
      <t xml:space="preserve">เป็นการพัฒนารูปแบบบรรจุภัณฑ์สินค้าอาหารปลอดภัยและผลิตภัณฑ์  จำนวน 20 ผลิตภัณฑ์ จัดงานมหกรรมอาหารปลอดภัยใน กทม.หรือปริมณฑล และภูมิภาค จำนวน 2 ครั้ง เข้าร่วมงานแสดงและจำหน่ายสินค้า Thailand Trade Exhibition  ในประเทศจีน และเวียดนาม: </t>
    </r>
    <r>
      <rPr>
        <sz val="10"/>
        <color indexed="60"/>
        <rFont val="Tahoma"/>
        <family val="2"/>
      </rPr>
      <t xml:space="preserve">มีค่าใช้จ่ายเดินทางไปต่างประเทศ และในระยะแรกควรเน้นการผลิตผลผลิตที่มีคุณภาพได้มาตรฐานในตลาดในประเทศก่อนเพราะแม้ตลาดในประเทศก็ผลิตได้ไม่พอความต้องการ
</t>
    </r>
  </si>
  <si>
    <r>
      <t xml:space="preserve">จ้างที่ปรึกษาจากสถาบันการศึกษาเพื่อการศึกษาจัดทำแผนพัฒนาเศรษฐกิจและการลงทุนกลุ่มจังหวัด: </t>
    </r>
    <r>
      <rPr>
        <sz val="10"/>
        <color indexed="60"/>
        <rFont val="Tahoma"/>
        <family val="2"/>
      </rPr>
      <t xml:space="preserve">เพื่อการวางแผนที่มีประสิทธิผลและประสิทธิภาพในช่วงต่อไป
</t>
    </r>
  </si>
  <si>
    <r>
      <t xml:space="preserve">งานแผ่นดินสมเด็จพระนารายณ์ งานมหกรรมหุ่นฟางนกและกิจกรรมส่งเสริมการท่องเที่ยว งานเทศกาลกินปลาที่ใหญ่ที่สุดของภาคกลางตอนบน งานเทศกาลทุ่งทานตะวัน มหกรรมลิเกและกลองนานาชาติ งานท่องเที่ยวธรรมชาติและชมสัตว์ป่าซับลังกา มหกรรมกินกุ้งใหญ่ กินไข่นกกระทา กินปลา-ผักปลอดสารพิษ จังหวัดอ่างทอง: </t>
    </r>
    <r>
      <rPr>
        <sz val="10"/>
        <color indexed="60"/>
        <rFont val="Tahoma"/>
        <family val="2"/>
      </rPr>
      <t xml:space="preserve">เป็นงานประจำปีของแต่ละจังหวัดที่อยู่ในปฏิทินการท่องเที่ยวระดับภาคของ ททท.
</t>
    </r>
  </si>
  <si>
    <r>
      <t>จัดทำประวัติศาสตร์ร่วมของกลุ่มมาเป็นแกนเรื่องราวของวีรชนปกป้องแผ่นดิน “เมืองเก่า คนแกร่ง”  จัดกิจกรรมการแสดงแสงสีเสียง ปรับปรุงแหล่งท่องเที่ยวทางประวัติศาสตร์โป่งมะนาว:</t>
    </r>
    <r>
      <rPr>
        <sz val="10"/>
        <color indexed="60"/>
        <rFont val="Tahoma"/>
        <family val="2"/>
      </rPr>
      <t xml:space="preserve"> เป็นการบูรณาการประวัติศาสตร์ร่วมของจังหวัดในกลุ่มมาสร้างเป็นแหล่ง/กิจกรรมท่องเที่ยว
</t>
    </r>
  </si>
  <si>
    <t xml:space="preserve">ประเด็นยุทธศาสตร์ที่2 สร้างมูลค่าเพิ่มจากประวัติศาสตร์ และฐานความรู้ของแหล่งท่องเที่ยว 
</t>
  </si>
  <si>
    <r>
      <t xml:space="preserve">สำรวจและกำหนด 3 เส้นทาง 3 เส้นทาง (นำคนที่เกี่ยวกับการท่องเที่ยว 48 คน เดินทางสำรวจและจัดทำเส้นทาง) จัดทำสื่อรูปแบบต่าง ๆ เพื่อส่งเสริมการตลาดและประชาสัมพันธ์การท่องเที่ยวเชิงศาสนา อบรมพระภิกษุในวัด/สำนักสงฆ์ที่อยู่ในเส้นทางท่องเที่ยว จำนวน 800 รูป: </t>
    </r>
    <r>
      <rPr>
        <sz val="10"/>
        <color indexed="60"/>
        <rFont val="Tahoma"/>
        <family val="2"/>
      </rPr>
      <t xml:space="preserve">เป็นกิจกรรมที่ช่วยส่งเสริมการท่องเที่ยวได้ในระดับหนึ่ง
</t>
    </r>
  </si>
  <si>
    <t xml:space="preserve">กิจกรรมมหกรรมไทยเที่ยวไทยกลุ่มจังหวัด เพื่อส่งเสริมการตลาดและการท่องเที่ยวกลุ่มจังหวัดภาคกลางตอนบน 2  จำนวนเงิน  4.0 ล้านบาท และเสริมสร้างศักยภาพบุคลากรทางการท่องเที่ยว 1.0 ล้านบาท 
</t>
  </si>
  <si>
    <t xml:space="preserve">ก.1ปรับปรุงพิพิธภัณฑ์ทหารจังหวัดลพบุรี - ก.2 ปรับปรุงภูมิทัศน์วัดโพธิ์เก้าต้น -ก.3 ปรับปรุงภูมิทัศน์วัดมหาธาตุ ชัยนาท -ก.4  ปรับภูมิทัศน์วัดม่วง อ่างทอง
</t>
  </si>
  <si>
    <r>
      <t xml:space="preserve">ส่งเสริมและพัฒนาสินค้าที่ระลึกของ 4 จังหวัด คือลพบุรี (1.25 ล้าน) ตุ๊กตาลิง ผ้าทอมัดหมี่, ชัยนาท (1.25 ล้าน)  เขื่อนจำลอง , นกจิ๋ว หลวงปู่ศุข , ส้มโอ; อ่างทอง (1.5 ล้าน) ตุ๊กตาชาววัง; สิงห์บุรี ของที่ระลึกจากการบูร (รูปปลา), ของที่ระลึกไหสี่หูหุ้มผ้าไหม, ของที่ระลึกจากไม้ไผ่และหวาย, จักสานเส้นพลาสติก: </t>
    </r>
    <r>
      <rPr>
        <sz val="10"/>
        <color indexed="60"/>
        <rFont val="Tahoma"/>
        <family val="2"/>
      </rPr>
      <t xml:space="preserve">สอดคล้องกับประเด็นยุทธศาสตร์และสามารถหนุนเสริมโครงการอื่นในประเด็นยุทธศาสตร์เดียวกัน
</t>
    </r>
  </si>
  <si>
    <r>
      <t xml:space="preserve">พัฒนาแก้มลิงในพื้นที่ 4 จังหวัด(โครงการแก้มลิงบึงกระจับ-อ.หันคา, โครงการแก้มลิงบึงพักทัน- อ.บางระจัน, โครงการแก้มลิงวังตาอินทร์-อ.โคกเจริญ, โครงการแก้มลิงห้วยจระเข้-อ.เมืองอ่างทอง) เก็บกักน้ำได้ประมาณ 920,000 ลูกบาศก์เมตร ผู้ได้รับประโยชน์จากแหล่งน้ำทำให้มีน้ำไว้ใช้เสริมอาชีพในช่วงฤดูแล้ง จำนวน  9,800 คน 2,450 ครัวเรือน  โรงเรียน 1 แห่ง พื้นที่รับประโยชน์ จำนวน 8,750 ไร่: </t>
    </r>
    <r>
      <rPr>
        <sz val="10"/>
        <color indexed="60"/>
        <rFont val="Tahoma"/>
        <family val="2"/>
      </rPr>
      <t xml:space="preserve">เป็นความจำเป็นเพื่อแก้และบรรเทาปัญหาจากอุทกภัย
</t>
    </r>
  </si>
  <si>
    <r>
      <t xml:space="preserve">พัฒนาเครือข่ายและระบบการสื่อสารเฝ้าระวังอุทกภัย ซึ่งประกอบด้วย การสำรวจ/ปรับปรุงฐานข้อมูลพื้นที่เสี่ยงอุทกภัย ฐานข้อมูลอุปกรณ์เครื่องจักรกลยานพาหนะ ช่วยเหลือผู้ประสบภัยของกลุ่มจังหวัด พัฒนาความรู้ของกลุ่มเครือข่ายให้มีความเข้าใจในเรื่องการพยากรณ์อากาศและ การเตือนภัย เพื่อให้สามารถรับรู้ข่าวสารและแปลความหมายได้ จัดทำป้ายแจ้งเตือน/หลักวัดระดับน้ำในที่ชุมชน และส่งเสริม/สนับสนุนให้ อปท.สนับสนุนการสื่อสารในด้านอื่นๆให้กับประชาชน เช่น การจัดทำป้ายแจ้งเตือน  การปรับปรุง/จัดหาหอกระจายข่าวเพิ่มเติม: </t>
    </r>
    <r>
      <rPr>
        <sz val="10"/>
        <color indexed="60"/>
        <rFont val="Tahoma"/>
        <family val="2"/>
      </rPr>
      <t xml:space="preserve">เป็นความจำเป็นเพื่อแก้และบรรเทาปัญหาจากอุทกภัย
</t>
    </r>
  </si>
  <si>
    <r>
      <t>ติดตั้งถังดักไขมันสำเร็จรูป จำนวน 800 หลังคาเรือน (จังหวัดละ 200), - ก่อสร้างระบบบำบัดน้ำเสียแบบกลุ่มอาคาร จำนวน  2 แห่ง(จ.ชัยนาทและลพบุรี), - อบรมให้ความรู้การใช้ถังดักไขมันและสร้างเครือข่ายการมีส่วนร่วมป้องกันและแก้ไขปัญหาน้ำเสียชุมชน จำนวน 800 คน, จัดหาเครื่องมือและตรวจวัดคุณภาพน้ำ แม่น้ำในภาคกลางตอนบน2 จำนวน  6 สาย (แม่น้ำเจ้าพระยา ท่าจีน น้อย ป่าสัก ลพบุรี และแม่น้ำบางขาม), ผลิตสื่อและเผยแพร่ความรู้และสร้างความตระหนักอนุรักษ์แม่น้ำลำคลอง จำนวน 4 จังหวัด:</t>
    </r>
    <r>
      <rPr>
        <sz val="10"/>
        <color indexed="60"/>
        <rFont val="Tahoma"/>
        <family val="2"/>
      </rPr>
      <t xml:space="preserve"> เป็นความจำเป็นเพื่อแก้และบรรเทาปัญหาน้ำเสียในแม่น้ำสายหลักและสอดคล้องกับประเด็นยุทธศาสตร์และวิสัยทัศน์ของกลุ่มฯ แต่น่าจะดำเนินการโดย อปท.
</t>
    </r>
  </si>
  <si>
    <r>
      <t xml:space="preserve">ดำเนินการกำจัดวัชพืช ผักตบชวาในแม่น้ำสายหลักและลำน้ำสาขาของแม่น้ำเจ้าพระยา แม่น้ำท่าจีน แม่น้ำน้อย แม่น้ำป่าสัก เพื่อเปิดทางน้ำให้ไหลได้สะดวก ลำน้ำเกิดความสะอาดและนำวัชพืชและผักตบชวาที่ได้มาทำเป็นปุ๋ยหมักแจกจ่ายให้กับเกษตรกรเพื่อลดต้นทุนการผลิต, จัดซื้อเรือกำจัดผักตบชวาและวัชพืช: </t>
    </r>
    <r>
      <rPr>
        <sz val="10"/>
        <color indexed="60"/>
        <rFont val="Tahoma"/>
        <family val="2"/>
      </rPr>
      <t xml:space="preserve">สอดคล้องกับวิสัยทัศน์และประเด็นยุทธศาสตร์ โดยที่งบประมาณมีกำจัดเห็นความชลอไปก่อน
</t>
    </r>
  </si>
  <si>
    <r>
      <t xml:space="preserve">แก้มลิงหนองสาหร่ายและคลองเชื่อมพร้อมอาคารประกอบ ต.เขาแก้ว อ.สรรพยา  จ.ชัยนาท วงเงิน (20.0 ล้านบาท) , แก้มลิงบึงประจำรัง ต.หาดท่าเสา อ.เมือง จ.ชัยนาท (วงเงิน 20.0 ล้านบาท) , ปรับปรุงคลองสระตาแววพร้อมอาคารประกอบ ต.พุคา อ.บ้านหมี่ จ.ลพบุรี วงเงิน (๑๐.๐ ล้านบาท), แก้มลิงท่าฉาง ต.ท่ามะนาว อ.ชัยบาดาล จ.ลพบุรี วงเงิน 6.๐ ล้านบาท, ก่อสร้างแก้มลิงหนองกระเบียน ต.หนองกระเบียน อ.บ้านหมี่ จ.ลพบุรี วงเงิน ๑๐,๐๐๐,๐๐๐ บาท, แก้มลิงห้วยกระแทก(ระยะที่1) ต.พัฒนานิคม อ.เมือง จ.ลพบุรี วงเงิน 2๐,๐๐๐,๐๐๐ บาท, ก่อสร้างสถานีสูบน้ำด้วยไฟฟ้าหนองสาหร่ายพร้อมอาคารประกอบต.หัวป่า อ.พรหมบุรี จ.สิงห์บุรี วงเงิน ๑๕,๐๐๐,๐๐๐ บาท, แก้มลิงบ้านท้ายน้ำพร้อมอาคารประกอบ ต.บางกระบือ อ.เมือง จ.สิงห์บุรี วงเงิน ๑๐,๐๐๐,๐๐๐ บาท, แก้มลิงลำรางท้ายน้ำพร้อมอาคารประกอบ ต.บางกระบือ อ.เมือง จ.สิงห์บุรี วงเงิน 5,๐๐๐,๐๐๐ บาท, แก้มลิงลำรางมะดันพร้อมอาคารประกอบ ต.บ้านหม้อ อ.เมือง จ.สิงห์บุรี วงเงิน 5,๐๐๐,๐๐๐ บาท, ขุดลอกคลองขุนพร้อมคันกั้นน้ำ ต.ไผ่จำศีล อ.วิเศษชัยชาญ จ.อ่างทอง วงเงิน  ๑๐,๐๐๐,๐๐๐ บาท, ก่อสร้างแก้มลิงลาดคล้า รางจิก บ.หนองรี ต.ตลาดกรวด อ.เมือง จ.อ่างทอง วงเงิน 20,๐๐๐,๐๐๐ บาท, สำนักบริหารยุทธศาสตร์กลุ่มจังหวัดภาคกลางตอนบน 2 (ศูนย์ปฏิบัติการลพบุรี) </t>
    </r>
    <r>
      <rPr>
        <sz val="11"/>
        <color indexed="60"/>
        <rFont val="Tahoma"/>
        <family val="2"/>
        <charset val="222"/>
      </rPr>
      <t xml:space="preserve">เห็นควรอนุมัติเพราะสอดคล้องกับนโยบายเร่งด่วนของรัฐบาล ยกเว้นค่าติดตามและประเมินผล 1,000,000 บาท เห็นควรตัดออก 
</t>
    </r>
  </si>
  <si>
    <r>
      <t>ปรับปรุงศูนย์บริหารท่องเที่ยวและผลิตภัณฑ์กลุ่มจังหวัด จ.สิงห์บุรี เป็นย่านการค้าอาหารปลอดภัยกลุ่มจังหวัด จัดกิจกรรมส่งเสริมการตลาดจำนวน 4 ครั้ง ๆ ละ 3 วัน ประชาสัมพันธ์สินค้าอาหารปลอดภัยทางสื่อต่าง ๆ และจัดส่งเสริมการตลาดย่านการค้าจังหวัดของกลุ่มภาคกลางตอนบน ๒ จำนวน 3 แห่ง เป็นคู่ขนาน ได้แก่ จังหวัดชัยนาท ลพบุรี และอ่างทอง: อย่างไรก็ตาม</t>
    </r>
    <r>
      <rPr>
        <sz val="10"/>
        <color indexed="60"/>
        <rFont val="Tahoma"/>
        <family val="2"/>
      </rPr>
      <t xml:space="preserve">ควรให้ภาคเอกชนมาร่วมพิจารณาความเป็นไปได้หรือร่วมดำเนินการเพื่อให้มีโอกาสจะสำเร็จในเชิงธุรกิจ
</t>
    </r>
  </si>
  <si>
    <r>
      <t>สัมมนาเชิงปฏิบัติการ ทำโลจิสติกส์คลีนิก ศึกษาดูงาน จัดทำเว็บไซต์และติดตั้งระบบฐานข้อมูลด้านการจัดการโลจิสติกส์  สำหรับผู้ประกอบการที่เข้าร่วมโครงการ จัดทำรายงานการให้คำปรึกษาแนะนำเป็นคู่มือเผยแพร่องค์ความรู้ให้กับผู้ประกอบการรายอื่นๆ:</t>
    </r>
    <r>
      <rPr>
        <sz val="10"/>
        <color indexed="60"/>
        <rFont val="Tahoma"/>
        <family val="2"/>
      </rPr>
      <t xml:space="preserve"> สอดคล้องกับวิสัยทัศน์และประเด็นยุทธศาสตร์ของกลุ่มฯ และเป็นรูปแบบที่ได้ผลแล้วในช่วง 2-3 ปีที่ผ่านมา อย่างไรก็ตามงบประมาณเกือบทั้งหมด คือ 14.6 ล้านบาทหรือจังหวัดละ 3.55 ล้านบาท เป็นค่าจ้างที่ปรึกษาให้คำปรึกษาแนะนำเชิงลึกด้านการบริหารจัดการสินค้าคงคลังและการขนส่ง ซึ่งไม่มีรายละเอียดชัดเจน ในขณะที่การจัดทำเว็บไซต์ก็ยังไม่มีความจำเป็น
</t>
    </r>
  </si>
  <si>
    <r>
      <t xml:space="preserve">คัดเลือกกลุ่มผลิตภัณฑ์ชุมชนการแปรรูปอาหาร 32 กลุ่มจัดเก็บ วิเคราะห์ข้อมูลการใช้พลังงานแล้วส่งเสริมเทคโนโลยีพลังงานทดแทน โดยระบบเครื่องอบแห้งพลังงานแสงอาทิตย์แล้วอบรมเชิงปฏิบัติการเพื่อถ่ายทอดความรู้: </t>
    </r>
    <r>
      <rPr>
        <sz val="10"/>
        <color indexed="60"/>
        <rFont val="Tahoma"/>
        <family val="2"/>
      </rPr>
      <t xml:space="preserve">สอดคล้องกับวิสัยทัศน์และประเด็นยุทธศาสตร์
</t>
    </r>
  </si>
  <si>
    <r>
      <rPr>
        <sz val="10"/>
        <color indexed="60"/>
        <rFont val="Tahoma"/>
        <family val="2"/>
      </rPr>
      <t>เพื่อเป็นแนวทางสำหรับการกำหนดกลยุทธที่ถูกต้อง เหมาะสมในการพัฒนากลุ่มจังหวัดให้เป็นแหล่งอาหารปลอดภัยอย่างแท้จริงในอนาคต</t>
    </r>
    <r>
      <rPr>
        <sz val="10"/>
        <rFont val="Tahoma"/>
        <family val="2"/>
      </rPr>
      <t xml:space="preserve"> โดยจ้างที่ปรึกษาจากสถาบันการศึกษาเพื่อดำเนินการ
</t>
    </r>
  </si>
</sst>
</file>

<file path=xl/styles.xml><?xml version="1.0" encoding="utf-8"?>
<styleSheet xmlns="http://schemas.openxmlformats.org/spreadsheetml/2006/main">
  <numFmts count="3">
    <numFmt numFmtId="41" formatCode="_-* #,##0_-;\-* #,##0_-;_-* &quot;-&quot;_-;_-@_-"/>
    <numFmt numFmtId="43" formatCode="_-* #,##0.00_-;\-* #,##0.00_-;_-* &quot;-&quot;??_-;_-@_-"/>
    <numFmt numFmtId="187" formatCode="_-* #,##0_-;\-* #,##0_-;_-* &quot;-&quot;??_-;_-@_-"/>
  </numFmts>
  <fonts count="38">
    <font>
      <sz val="11"/>
      <color theme="1"/>
      <name val="Tahoma"/>
      <family val="2"/>
      <charset val="222"/>
      <scheme val="minor"/>
    </font>
    <font>
      <sz val="11"/>
      <color indexed="8"/>
      <name val="Tahoma"/>
      <family val="2"/>
      <charset val="222"/>
    </font>
    <font>
      <sz val="8"/>
      <name val="Tahoma"/>
      <family val="2"/>
      <charset val="222"/>
    </font>
    <font>
      <b/>
      <sz val="10"/>
      <color indexed="8"/>
      <name val="Tahoma"/>
      <family val="2"/>
    </font>
    <font>
      <sz val="10"/>
      <color indexed="8"/>
      <name val="Tahoma"/>
      <family val="2"/>
    </font>
    <font>
      <sz val="10"/>
      <color indexed="8"/>
      <name val="Tahoma"/>
      <family val="2"/>
      <charset val="222"/>
    </font>
    <font>
      <sz val="10"/>
      <color indexed="9"/>
      <name val="Wingdings"/>
      <charset val="2"/>
    </font>
    <font>
      <sz val="10"/>
      <color indexed="8"/>
      <name val="Wingdings"/>
      <charset val="2"/>
    </font>
    <font>
      <b/>
      <sz val="10"/>
      <color indexed="8"/>
      <name val="Tahoma"/>
      <family val="2"/>
      <charset val="222"/>
    </font>
    <font>
      <sz val="10"/>
      <name val="Tahoma"/>
      <family val="2"/>
    </font>
    <font>
      <sz val="10"/>
      <name val="Tahoma"/>
      <family val="2"/>
      <charset val="222"/>
    </font>
    <font>
      <sz val="10"/>
      <color indexed="60"/>
      <name val="Tahoma"/>
      <family val="2"/>
    </font>
    <font>
      <b/>
      <sz val="10"/>
      <name val="Tahoma"/>
      <family val="2"/>
    </font>
    <font>
      <sz val="16"/>
      <color indexed="8"/>
      <name val="Browallia New"/>
      <family val="2"/>
    </font>
    <font>
      <u/>
      <sz val="16"/>
      <color indexed="8"/>
      <name val="Browallia New"/>
      <family val="2"/>
    </font>
    <font>
      <b/>
      <sz val="10"/>
      <color rgb="FF3333FF"/>
      <name val="Tahoma"/>
      <family val="2"/>
    </font>
    <font>
      <b/>
      <sz val="10"/>
      <color rgb="FFC00000"/>
      <name val="Tahoma"/>
      <family val="2"/>
    </font>
    <font>
      <sz val="10"/>
      <color rgb="FF3333FF"/>
      <name val="Tahoma"/>
      <family val="2"/>
      <charset val="222"/>
    </font>
    <font>
      <sz val="10"/>
      <color rgb="FFFF0000"/>
      <name val="Browallia New"/>
      <family val="2"/>
    </font>
    <font>
      <sz val="10"/>
      <color rgb="FF3333FF"/>
      <name val="Browallia New"/>
      <family val="2"/>
    </font>
    <font>
      <sz val="10"/>
      <color rgb="FF0033CC"/>
      <name val="Tahoma"/>
      <family val="2"/>
    </font>
    <font>
      <sz val="10"/>
      <color rgb="FF0033CC"/>
      <name val="Browallia New"/>
      <family val="2"/>
    </font>
    <font>
      <sz val="10"/>
      <color rgb="FF0033CC"/>
      <name val="Tahoma"/>
      <family val="2"/>
      <charset val="222"/>
    </font>
    <font>
      <b/>
      <sz val="16"/>
      <color theme="1"/>
      <name val="Browallia New"/>
      <family val="2"/>
    </font>
    <font>
      <sz val="16"/>
      <color theme="1"/>
      <name val="Browallia New"/>
      <family val="2"/>
    </font>
    <font>
      <b/>
      <sz val="10"/>
      <color rgb="FF0033CC"/>
      <name val="Tahoma"/>
      <family val="2"/>
    </font>
    <font>
      <sz val="10"/>
      <color rgb="FF3333FF"/>
      <name val="Tahoma"/>
      <family val="2"/>
      <charset val="222"/>
      <scheme val="minor"/>
    </font>
    <font>
      <sz val="10"/>
      <color theme="1"/>
      <name val="Tahoma"/>
      <family val="2"/>
      <charset val="222"/>
      <scheme val="minor"/>
    </font>
    <font>
      <b/>
      <sz val="10"/>
      <color rgb="FF3333FF"/>
      <name val="Tahoma"/>
      <family val="2"/>
      <charset val="222"/>
    </font>
    <font>
      <b/>
      <sz val="10"/>
      <color rgb="FF0033CC"/>
      <name val="Tahoma"/>
      <family val="2"/>
      <scheme val="major"/>
    </font>
    <font>
      <b/>
      <sz val="10"/>
      <name val="Tahoma"/>
      <family val="2"/>
      <charset val="222"/>
    </font>
    <font>
      <sz val="10"/>
      <name val="Browallia New"/>
      <family val="2"/>
    </font>
    <font>
      <sz val="14"/>
      <color indexed="8"/>
      <name val="Tahoma"/>
      <family val="2"/>
      <charset val="222"/>
    </font>
    <font>
      <sz val="14"/>
      <color rgb="FF3333FF"/>
      <name val="Tahoma"/>
      <family val="2"/>
      <charset val="222"/>
    </font>
    <font>
      <sz val="14"/>
      <color rgb="FF0033CC"/>
      <name val="Tahoma"/>
      <family val="2"/>
    </font>
    <font>
      <sz val="14"/>
      <name val="Tahoma"/>
      <family val="2"/>
      <charset val="222"/>
    </font>
    <font>
      <sz val="10"/>
      <color rgb="FF002060"/>
      <name val="Tahoma"/>
      <family val="2"/>
    </font>
    <font>
      <sz val="11"/>
      <color indexed="60"/>
      <name val="Tahoma"/>
      <family val="2"/>
      <charset val="222"/>
    </font>
  </fonts>
  <fills count="3">
    <fill>
      <patternFill patternType="none"/>
    </fill>
    <fill>
      <patternFill patternType="gray125"/>
    </fill>
    <fill>
      <patternFill patternType="solid">
        <fgColor theme="6" tint="0.59999389629810485"/>
        <bgColor indexed="64"/>
      </patternFill>
    </fill>
  </fills>
  <borders count="16">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s>
  <cellStyleXfs count="2">
    <xf numFmtId="0" fontId="0" fillId="0" borderId="0"/>
    <xf numFmtId="43" fontId="1" fillId="0" borderId="0" applyFont="0" applyFill="0" applyBorder="0" applyAlignment="0" applyProtection="0"/>
  </cellStyleXfs>
  <cellXfs count="145">
    <xf numFmtId="0" fontId="0" fillId="0" borderId="0" xfId="0"/>
    <xf numFmtId="0" fontId="3" fillId="0" borderId="0" xfId="0" applyFont="1"/>
    <xf numFmtId="0" fontId="15" fillId="0" borderId="0" xfId="0" applyFont="1"/>
    <xf numFmtId="0" fontId="5" fillId="0" borderId="0" xfId="0" applyFont="1" applyAlignment="1">
      <alignment wrapText="1"/>
    </xf>
    <xf numFmtId="0" fontId="5" fillId="0" borderId="0" xfId="0" applyFont="1"/>
    <xf numFmtId="0" fontId="16" fillId="0" borderId="0" xfId="0" applyFont="1"/>
    <xf numFmtId="0" fontId="17" fillId="0" borderId="0" xfId="0" applyFont="1"/>
    <xf numFmtId="0" fontId="7" fillId="0" borderId="0" xfId="0" applyFont="1" applyAlignment="1">
      <alignment horizontal="center"/>
    </xf>
    <xf numFmtId="0" fontId="5" fillId="0" borderId="1" xfId="0" applyFont="1" applyBorder="1" applyAlignment="1">
      <alignment horizontal="center" vertical="center"/>
    </xf>
    <xf numFmtId="0" fontId="17" fillId="0" borderId="1" xfId="0" applyFont="1" applyBorder="1" applyAlignment="1">
      <alignment horizontal="center" vertical="center"/>
    </xf>
    <xf numFmtId="0" fontId="5" fillId="0" borderId="0" xfId="0" applyFont="1" applyAlignment="1">
      <alignment vertical="center"/>
    </xf>
    <xf numFmtId="0" fontId="5" fillId="0" borderId="3" xfId="0" applyFont="1" applyBorder="1" applyAlignment="1">
      <alignment horizontal="center" vertical="center"/>
    </xf>
    <xf numFmtId="0" fontId="17" fillId="0" borderId="3" xfId="0" applyFont="1" applyBorder="1" applyAlignment="1">
      <alignment horizontal="center" vertical="center"/>
    </xf>
    <xf numFmtId="0" fontId="5" fillId="0" borderId="2" xfId="0" applyFont="1" applyBorder="1" applyAlignment="1">
      <alignment vertical="center" wrapText="1"/>
    </xf>
    <xf numFmtId="0" fontId="4" fillId="0" borderId="2" xfId="0" applyFont="1" applyBorder="1" applyAlignment="1">
      <alignment vertical="center" wrapText="1"/>
    </xf>
    <xf numFmtId="0" fontId="5" fillId="0" borderId="2" xfId="0" applyFont="1" applyBorder="1" applyAlignment="1">
      <alignment horizontal="center" vertical="center"/>
    </xf>
    <xf numFmtId="0" fontId="17" fillId="0" borderId="2" xfId="0" applyFont="1" applyBorder="1" applyAlignment="1">
      <alignment horizontal="center" vertical="center"/>
    </xf>
    <xf numFmtId="0" fontId="5" fillId="0" borderId="4" xfId="0" applyFont="1" applyBorder="1" applyAlignment="1">
      <alignment horizontal="center" vertical="center"/>
    </xf>
    <xf numFmtId="0" fontId="17" fillId="0" borderId="4" xfId="0" applyFont="1" applyBorder="1" applyAlignment="1">
      <alignment horizontal="center" vertical="center"/>
    </xf>
    <xf numFmtId="0" fontId="9" fillId="0" borderId="2" xfId="0" applyFont="1" applyBorder="1" applyAlignment="1">
      <alignment horizontal="left" vertical="center" wrapText="1"/>
    </xf>
    <xf numFmtId="0" fontId="5" fillId="0" borderId="0" xfId="0" applyFont="1" applyBorder="1" applyAlignment="1">
      <alignment horizontal="center"/>
    </xf>
    <xf numFmtId="0" fontId="17" fillId="0" borderId="0" xfId="0" applyFont="1" applyBorder="1" applyAlignment="1">
      <alignment horizontal="center"/>
    </xf>
    <xf numFmtId="0" fontId="5" fillId="0" borderId="0" xfId="0" applyFont="1" applyBorder="1" applyAlignment="1">
      <alignment wrapText="1"/>
    </xf>
    <xf numFmtId="0" fontId="5" fillId="0" borderId="0" xfId="0" applyFont="1" applyBorder="1"/>
    <xf numFmtId="0" fontId="18" fillId="0" borderId="0" xfId="0" applyFont="1" applyBorder="1" applyAlignment="1">
      <alignment horizontal="center"/>
    </xf>
    <xf numFmtId="0" fontId="19" fillId="0" borderId="0" xfId="0" applyFont="1" applyBorder="1" applyAlignment="1">
      <alignment horizontal="center"/>
    </xf>
    <xf numFmtId="0" fontId="18" fillId="0" borderId="0" xfId="0" applyFont="1" applyBorder="1"/>
    <xf numFmtId="0" fontId="18" fillId="0" borderId="0" xfId="0" applyFont="1" applyBorder="1" applyAlignment="1">
      <alignment wrapText="1"/>
    </xf>
    <xf numFmtId="0" fontId="17" fillId="0" borderId="0" xfId="0" applyFont="1" applyBorder="1"/>
    <xf numFmtId="0" fontId="20" fillId="0" borderId="0" xfId="0" applyFont="1"/>
    <xf numFmtId="0" fontId="20" fillId="0" borderId="5" xfId="0" applyFont="1" applyBorder="1" applyAlignment="1">
      <alignment vertical="center" wrapText="1"/>
    </xf>
    <xf numFmtId="0" fontId="20" fillId="0" borderId="6" xfId="0" applyFont="1" applyBorder="1" applyAlignment="1">
      <alignment vertical="center"/>
    </xf>
    <xf numFmtId="0" fontId="20" fillId="0" borderId="6" xfId="0" applyFont="1" applyBorder="1" applyAlignment="1">
      <alignment vertical="center" wrapText="1"/>
    </xf>
    <xf numFmtId="0" fontId="20" fillId="0" borderId="0" xfId="0" applyFont="1" applyBorder="1"/>
    <xf numFmtId="0" fontId="21" fillId="0" borderId="0" xfId="0" applyFont="1" applyBorder="1"/>
    <xf numFmtId="0" fontId="5" fillId="0" borderId="7" xfId="0" applyFont="1" applyBorder="1" applyAlignment="1">
      <alignment horizontal="center" vertical="center"/>
    </xf>
    <xf numFmtId="0" fontId="17" fillId="0" borderId="7" xfId="0" applyFont="1" applyBorder="1" applyAlignment="1">
      <alignment horizontal="center" vertical="center"/>
    </xf>
    <xf numFmtId="0" fontId="20" fillId="0" borderId="8" xfId="0" applyFont="1" applyBorder="1" applyAlignment="1">
      <alignment vertical="center" wrapText="1"/>
    </xf>
    <xf numFmtId="0" fontId="9" fillId="0" borderId="4" xfId="0" applyFont="1" applyBorder="1" applyAlignment="1">
      <alignment vertical="center" wrapText="1"/>
    </xf>
    <xf numFmtId="0" fontId="5" fillId="0" borderId="0" xfId="0" applyFont="1" applyAlignment="1"/>
    <xf numFmtId="0" fontId="5" fillId="0" borderId="0" xfId="0" applyFont="1" applyAlignment="1">
      <alignment textRotation="90"/>
    </xf>
    <xf numFmtId="0" fontId="5" fillId="0" borderId="0" xfId="0" applyFont="1" applyFill="1" applyAlignment="1"/>
    <xf numFmtId="0" fontId="4" fillId="0" borderId="2" xfId="0" applyFont="1" applyBorder="1" applyAlignment="1">
      <alignment vertical="top" wrapText="1"/>
    </xf>
    <xf numFmtId="0" fontId="5" fillId="0" borderId="0" xfId="0" applyFont="1" applyAlignment="1">
      <alignment vertical="top" wrapText="1"/>
    </xf>
    <xf numFmtId="0" fontId="10" fillId="0" borderId="2" xfId="0" applyFont="1" applyBorder="1" applyAlignment="1">
      <alignment vertical="top" wrapText="1"/>
    </xf>
    <xf numFmtId="0" fontId="23" fillId="0" borderId="0" xfId="0" applyFont="1"/>
    <xf numFmtId="0" fontId="24" fillId="0" borderId="0" xfId="0" applyFont="1"/>
    <xf numFmtId="0" fontId="24" fillId="0" borderId="9" xfId="0" applyFont="1" applyBorder="1" applyAlignment="1">
      <alignment horizontal="center"/>
    </xf>
    <xf numFmtId="0" fontId="24" fillId="0" borderId="9" xfId="0" applyFont="1" applyBorder="1" applyAlignment="1">
      <alignment horizontal="center" vertical="center"/>
    </xf>
    <xf numFmtId="0" fontId="24" fillId="0" borderId="9" xfId="0" applyFont="1" applyBorder="1" applyAlignment="1">
      <alignment vertical="top" wrapText="1"/>
    </xf>
    <xf numFmtId="0" fontId="24" fillId="0" borderId="0" xfId="0" applyFont="1" applyBorder="1" applyAlignment="1">
      <alignment horizontal="center" wrapText="1"/>
    </xf>
    <xf numFmtId="187" fontId="24" fillId="0" borderId="0" xfId="1" applyNumberFormat="1" applyFont="1" applyBorder="1" applyAlignment="1">
      <alignment vertical="center"/>
    </xf>
    <xf numFmtId="187" fontId="24" fillId="0" borderId="0" xfId="1" applyNumberFormat="1" applyFont="1" applyBorder="1" applyAlignment="1">
      <alignment horizontal="center" vertical="center"/>
    </xf>
    <xf numFmtId="0" fontId="24" fillId="0" borderId="0" xfId="0" applyFont="1" applyBorder="1"/>
    <xf numFmtId="0" fontId="24" fillId="0" borderId="0" xfId="0" applyFont="1" applyAlignment="1">
      <alignment wrapText="1"/>
    </xf>
    <xf numFmtId="0" fontId="24" fillId="0" borderId="0" xfId="0" applyFont="1" applyAlignment="1">
      <alignment horizontal="left" indent="6"/>
    </xf>
    <xf numFmtId="0" fontId="20" fillId="0" borderId="1" xfId="0" applyFont="1" applyBorder="1" applyAlignment="1">
      <alignment horizontal="center" vertical="center" wrapText="1"/>
    </xf>
    <xf numFmtId="0" fontId="22" fillId="2" borderId="4" xfId="0" applyFont="1" applyFill="1" applyBorder="1" applyAlignment="1">
      <alignment vertical="center" wrapText="1"/>
    </xf>
    <xf numFmtId="0" fontId="3" fillId="0" borderId="9" xfId="0" applyFont="1" applyBorder="1" applyAlignment="1">
      <alignment horizontal="center" vertical="center" wrapText="1"/>
    </xf>
    <xf numFmtId="0" fontId="8" fillId="0" borderId="9" xfId="0" applyFont="1" applyBorder="1" applyAlignment="1">
      <alignment horizontal="center" vertical="center"/>
    </xf>
    <xf numFmtId="0" fontId="28" fillId="0" borderId="9" xfId="0" applyFont="1" applyBorder="1" applyAlignment="1">
      <alignment horizontal="center" vertical="center"/>
    </xf>
    <xf numFmtId="0" fontId="29" fillId="0" borderId="9" xfId="0" applyFont="1" applyBorder="1" applyAlignment="1">
      <alignment vertical="center" wrapText="1"/>
    </xf>
    <xf numFmtId="0" fontId="8" fillId="0" borderId="9" xfId="0" applyFont="1" applyBorder="1" applyAlignment="1">
      <alignment vertical="center" wrapText="1"/>
    </xf>
    <xf numFmtId="0" fontId="8" fillId="0" borderId="0" xfId="0" applyFont="1" applyAlignment="1">
      <alignment vertical="center"/>
    </xf>
    <xf numFmtId="41" fontId="22" fillId="0" borderId="1" xfId="0" applyNumberFormat="1" applyFont="1" applyBorder="1" applyAlignment="1">
      <alignment vertical="center" wrapText="1"/>
    </xf>
    <xf numFmtId="41" fontId="22" fillId="0" borderId="1" xfId="1" applyNumberFormat="1" applyFont="1" applyBorder="1" applyAlignment="1">
      <alignment vertical="center"/>
    </xf>
    <xf numFmtId="41" fontId="22" fillId="0" borderId="4" xfId="1" applyNumberFormat="1" applyFont="1" applyBorder="1" applyAlignment="1">
      <alignment vertical="center"/>
    </xf>
    <xf numFmtId="41" fontId="22" fillId="0" borderId="4" xfId="0" applyNumberFormat="1" applyFont="1" applyBorder="1" applyAlignment="1">
      <alignment vertical="center" wrapText="1"/>
    </xf>
    <xf numFmtId="41" fontId="20" fillId="0" borderId="4" xfId="1" applyNumberFormat="1" applyFont="1" applyBorder="1" applyAlignment="1">
      <alignment vertical="center"/>
    </xf>
    <xf numFmtId="41" fontId="22" fillId="0" borderId="4" xfId="0" applyNumberFormat="1" applyFont="1" applyFill="1" applyBorder="1" applyAlignment="1">
      <alignment vertical="center" wrapText="1"/>
    </xf>
    <xf numFmtId="41" fontId="22" fillId="0" borderId="2" xfId="0" applyNumberFormat="1" applyFont="1" applyBorder="1" applyAlignment="1">
      <alignment vertical="center" wrapText="1"/>
    </xf>
    <xf numFmtId="41" fontId="20" fillId="0" borderId="2" xfId="1" applyNumberFormat="1" applyFont="1" applyBorder="1" applyAlignment="1">
      <alignment vertical="center"/>
    </xf>
    <xf numFmtId="41" fontId="22" fillId="0" borderId="2" xfId="1" applyNumberFormat="1" applyFont="1" applyBorder="1" applyAlignment="1">
      <alignment vertical="center"/>
    </xf>
    <xf numFmtId="41" fontId="8" fillId="0" borderId="9" xfId="0" applyNumberFormat="1" applyFont="1" applyBorder="1" applyAlignment="1">
      <alignment vertical="center" wrapText="1"/>
    </xf>
    <xf numFmtId="0" fontId="22" fillId="2" borderId="2" xfId="0" applyFont="1" applyFill="1" applyBorder="1" applyAlignment="1">
      <alignment vertical="center" wrapText="1"/>
    </xf>
    <xf numFmtId="0" fontId="9" fillId="0" borderId="2" xfId="0" applyFont="1" applyBorder="1" applyAlignment="1">
      <alignment horizontal="center" vertical="center"/>
    </xf>
    <xf numFmtId="0" fontId="10" fillId="0" borderId="0" xfId="0" applyFont="1" applyAlignment="1">
      <alignment wrapText="1"/>
    </xf>
    <xf numFmtId="0" fontId="30" fillId="0" borderId="9" xfId="0" applyFont="1" applyBorder="1" applyAlignment="1">
      <alignment vertical="center"/>
    </xf>
    <xf numFmtId="0" fontId="10" fillId="0" borderId="0" xfId="0" applyFont="1" applyBorder="1" applyAlignment="1">
      <alignment wrapText="1"/>
    </xf>
    <xf numFmtId="0" fontId="31" fillId="0" borderId="0" xfId="0" applyFont="1" applyBorder="1" applyAlignment="1">
      <alignment wrapText="1"/>
    </xf>
    <xf numFmtId="0" fontId="22" fillId="2" borderId="1" xfId="0" applyFont="1" applyFill="1" applyBorder="1" applyAlignment="1">
      <alignment vertical="center" wrapText="1"/>
    </xf>
    <xf numFmtId="41" fontId="18" fillId="0" borderId="0" xfId="0" applyNumberFormat="1" applyFont="1" applyBorder="1" applyAlignment="1">
      <alignment wrapText="1"/>
    </xf>
    <xf numFmtId="0" fontId="32" fillId="0" borderId="0" xfId="0" applyFont="1" applyBorder="1" applyAlignment="1">
      <alignment horizontal="center"/>
    </xf>
    <xf numFmtId="0" fontId="33" fillId="0" borderId="0" xfId="0" applyFont="1" applyBorder="1" applyAlignment="1">
      <alignment horizontal="center"/>
    </xf>
    <xf numFmtId="0" fontId="34" fillId="0" borderId="0" xfId="0" applyFont="1" applyBorder="1"/>
    <xf numFmtId="0" fontId="32" fillId="0" borderId="0" xfId="0" applyFont="1" applyBorder="1" applyAlignment="1">
      <alignment wrapText="1"/>
    </xf>
    <xf numFmtId="0" fontId="32" fillId="0" borderId="0" xfId="0" applyFont="1" applyBorder="1"/>
    <xf numFmtId="0" fontId="35" fillId="0" borderId="0" xfId="0" applyFont="1" applyBorder="1" applyAlignment="1">
      <alignment wrapText="1"/>
    </xf>
    <xf numFmtId="41" fontId="24" fillId="0" borderId="9" xfId="0" applyNumberFormat="1" applyFont="1" applyBorder="1" applyAlignment="1">
      <alignment horizontal="center" vertical="center"/>
    </xf>
    <xf numFmtId="41" fontId="24" fillId="0" borderId="9" xfId="1" applyNumberFormat="1" applyFont="1" applyBorder="1" applyAlignment="1">
      <alignment horizontal="center" vertical="center"/>
    </xf>
    <xf numFmtId="41" fontId="24" fillId="0" borderId="9" xfId="1" applyNumberFormat="1" applyFont="1" applyBorder="1" applyAlignment="1">
      <alignment horizontal="right" vertical="center"/>
    </xf>
    <xf numFmtId="41" fontId="23" fillId="0" borderId="9" xfId="1" applyNumberFormat="1" applyFont="1" applyBorder="1" applyAlignment="1">
      <alignment vertical="center"/>
    </xf>
    <xf numFmtId="0" fontId="36" fillId="0" borderId="1" xfId="0" applyFont="1" applyBorder="1" applyAlignment="1">
      <alignment vertical="center" wrapText="1"/>
    </xf>
    <xf numFmtId="41" fontId="5" fillId="0" borderId="0" xfId="0" applyNumberFormat="1" applyFont="1" applyAlignment="1">
      <alignment wrapText="1"/>
    </xf>
    <xf numFmtId="41" fontId="5" fillId="0" borderId="0" xfId="1" applyNumberFormat="1" applyFont="1"/>
    <xf numFmtId="41" fontId="6" fillId="0" borderId="0" xfId="0" applyNumberFormat="1" applyFont="1" applyAlignment="1">
      <alignment horizontal="center"/>
    </xf>
    <xf numFmtId="41" fontId="5" fillId="0" borderId="0" xfId="0" applyNumberFormat="1" applyFont="1"/>
    <xf numFmtId="41" fontId="9" fillId="0" borderId="2" xfId="0" applyNumberFormat="1" applyFont="1" applyBorder="1" applyAlignment="1">
      <alignment horizontal="center" vertical="center"/>
    </xf>
    <xf numFmtId="41" fontId="5" fillId="0" borderId="0" xfId="0" applyNumberFormat="1" applyFont="1" applyBorder="1" applyAlignment="1">
      <alignment wrapText="1"/>
    </xf>
    <xf numFmtId="41" fontId="5" fillId="0" borderId="0" xfId="1" applyNumberFormat="1" applyFont="1" applyBorder="1"/>
    <xf numFmtId="41" fontId="4" fillId="0" borderId="0" xfId="1" applyNumberFormat="1" applyFont="1" applyBorder="1"/>
    <xf numFmtId="41" fontId="4" fillId="0" borderId="0" xfId="0" applyNumberFormat="1" applyFont="1" applyBorder="1"/>
    <xf numFmtId="41" fontId="18" fillId="0" borderId="0" xfId="1" applyNumberFormat="1" applyFont="1" applyBorder="1"/>
    <xf numFmtId="41" fontId="18" fillId="0" borderId="0" xfId="0" applyNumberFormat="1" applyFont="1" applyBorder="1"/>
    <xf numFmtId="41" fontId="5" fillId="0" borderId="0" xfId="0" applyNumberFormat="1" applyFont="1" applyBorder="1"/>
    <xf numFmtId="41" fontId="32" fillId="0" borderId="0" xfId="0" applyNumberFormat="1" applyFont="1" applyBorder="1" applyAlignment="1">
      <alignment wrapText="1"/>
    </xf>
    <xf numFmtId="41" fontId="32" fillId="0" borderId="0" xfId="1" applyNumberFormat="1" applyFont="1" applyBorder="1"/>
    <xf numFmtId="41" fontId="32" fillId="0" borderId="0" xfId="0" applyNumberFormat="1" applyFont="1" applyBorder="1"/>
    <xf numFmtId="41" fontId="12" fillId="0" borderId="9" xfId="0" applyNumberFormat="1" applyFont="1" applyBorder="1" applyAlignment="1">
      <alignment horizontal="center" vertical="center" wrapText="1"/>
    </xf>
    <xf numFmtId="0" fontId="5" fillId="0" borderId="14" xfId="0" applyFont="1" applyBorder="1" applyAlignment="1">
      <alignment horizontal="center" vertical="center"/>
    </xf>
    <xf numFmtId="0" fontId="17" fillId="0" borderId="14" xfId="0" applyFont="1" applyBorder="1" applyAlignment="1">
      <alignment horizontal="center" vertical="center"/>
    </xf>
    <xf numFmtId="0" fontId="20" fillId="0" borderId="15" xfId="0" applyFont="1" applyBorder="1" applyAlignment="1">
      <alignment vertical="center" wrapText="1"/>
    </xf>
    <xf numFmtId="0" fontId="22" fillId="2" borderId="14" xfId="0" applyFont="1" applyFill="1" applyBorder="1" applyAlignment="1">
      <alignment vertical="center" wrapText="1"/>
    </xf>
    <xf numFmtId="41" fontId="22" fillId="0" borderId="14" xfId="0" applyNumberFormat="1" applyFont="1" applyBorder="1" applyAlignment="1">
      <alignment vertical="center" wrapText="1"/>
    </xf>
    <xf numFmtId="41" fontId="22" fillId="0" borderId="14" xfId="1" applyNumberFormat="1" applyFont="1" applyBorder="1" applyAlignment="1">
      <alignment vertical="center"/>
    </xf>
    <xf numFmtId="41" fontId="9" fillId="0" borderId="14" xfId="0" applyNumberFormat="1" applyFont="1" applyBorder="1" applyAlignment="1">
      <alignment horizontal="center" vertical="center"/>
    </xf>
    <xf numFmtId="0" fontId="1" fillId="0" borderId="14" xfId="0" applyFont="1" applyBorder="1" applyAlignment="1">
      <alignment vertical="center" wrapText="1"/>
    </xf>
    <xf numFmtId="0" fontId="9" fillId="0" borderId="14" xfId="0" applyFont="1" applyBorder="1" applyAlignment="1">
      <alignment horizontal="center" vertical="center"/>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3" fillId="0" borderId="9" xfId="0" applyFont="1" applyBorder="1" applyAlignment="1">
      <alignment horizontal="center" wrapTex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10" xfId="0" applyFont="1" applyBorder="1" applyAlignment="1">
      <alignment horizontal="center" vertical="top" wrapText="1"/>
    </xf>
    <xf numFmtId="0" fontId="24" fillId="0" borderId="11" xfId="0" applyFont="1" applyBorder="1" applyAlignment="1">
      <alignment horizontal="center" vertical="top" wrapText="1"/>
    </xf>
    <xf numFmtId="0" fontId="24" fillId="0" borderId="9" xfId="0" applyFont="1" applyBorder="1" applyAlignment="1">
      <alignment horizontal="center" vertical="center"/>
    </xf>
    <xf numFmtId="0" fontId="24" fillId="0" borderId="9" xfId="0" applyFont="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41" fontId="12" fillId="0" borderId="12" xfId="1" applyNumberFormat="1" applyFont="1" applyBorder="1" applyAlignment="1">
      <alignment horizontal="center" vertical="center" wrapText="1"/>
    </xf>
    <xf numFmtId="41" fontId="12" fillId="0" borderId="13" xfId="1" applyNumberFormat="1" applyFont="1" applyBorder="1" applyAlignment="1">
      <alignment horizontal="center" vertical="center" wrapText="1"/>
    </xf>
    <xf numFmtId="41" fontId="3" fillId="0" borderId="12" xfId="0" applyNumberFormat="1" applyFont="1" applyBorder="1" applyAlignment="1">
      <alignment horizontal="center" vertical="center" wrapText="1"/>
    </xf>
    <xf numFmtId="41" fontId="3" fillId="0" borderId="13" xfId="0" applyNumberFormat="1" applyFont="1" applyBorder="1" applyAlignment="1">
      <alignment horizontal="center" vertical="center" wrapText="1"/>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7" xfId="0" applyFont="1" applyBorder="1" applyAlignment="1">
      <alignment horizontal="center" vertical="center" wrapText="1"/>
    </xf>
    <xf numFmtId="0" fontId="15"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12"/>
  <sheetViews>
    <sheetView showGridLines="0" zoomScale="70" zoomScaleNormal="70" workbookViewId="0">
      <selection sqref="A1:J12"/>
    </sheetView>
  </sheetViews>
  <sheetFormatPr defaultColWidth="9.125" defaultRowHeight="22.5"/>
  <cols>
    <col min="1" max="1" width="3.75" style="46" customWidth="1"/>
    <col min="2" max="2" width="42" style="46" customWidth="1"/>
    <col min="3" max="3" width="6.75" style="46" bestFit="1" customWidth="1"/>
    <col min="4" max="4" width="16.75" style="46" customWidth="1"/>
    <col min="5" max="5" width="9.125" style="46"/>
    <col min="6" max="6" width="16.75" style="46" customWidth="1"/>
    <col min="7" max="7" width="9.125" style="46"/>
    <col min="8" max="8" width="13" style="46" customWidth="1"/>
    <col min="9" max="9" width="6.75" style="46" customWidth="1"/>
    <col min="10" max="10" width="12.375" style="46" customWidth="1"/>
    <col min="11" max="16384" width="9.125" style="46"/>
  </cols>
  <sheetData>
    <row r="1" spans="1:10" ht="23.25">
      <c r="A1" s="45" t="s">
        <v>52</v>
      </c>
    </row>
    <row r="2" spans="1:10">
      <c r="A2" s="55" t="s">
        <v>30</v>
      </c>
    </row>
    <row r="4" spans="1:10" ht="43.5" customHeight="1">
      <c r="A4" s="125" t="s">
        <v>2</v>
      </c>
      <c r="B4" s="125" t="s">
        <v>28</v>
      </c>
      <c r="C4" s="126" t="s">
        <v>37</v>
      </c>
      <c r="D4" s="126"/>
      <c r="E4" s="121" t="s">
        <v>29</v>
      </c>
      <c r="F4" s="122"/>
      <c r="G4" s="121" t="s">
        <v>34</v>
      </c>
      <c r="H4" s="122"/>
      <c r="I4" s="118" t="s">
        <v>48</v>
      </c>
      <c r="J4" s="119"/>
    </row>
    <row r="5" spans="1:10">
      <c r="A5" s="125"/>
      <c r="B5" s="125"/>
      <c r="C5" s="47" t="s">
        <v>3</v>
      </c>
      <c r="D5" s="47" t="s">
        <v>5</v>
      </c>
      <c r="E5" s="47" t="s">
        <v>3</v>
      </c>
      <c r="F5" s="47" t="s">
        <v>5</v>
      </c>
      <c r="G5" s="47" t="s">
        <v>3</v>
      </c>
      <c r="H5" s="47" t="s">
        <v>5</v>
      </c>
      <c r="I5" s="47" t="s">
        <v>3</v>
      </c>
      <c r="J5" s="47" t="s">
        <v>5</v>
      </c>
    </row>
    <row r="6" spans="1:10" ht="45">
      <c r="A6" s="48">
        <v>1</v>
      </c>
      <c r="B6" s="49" t="s">
        <v>25</v>
      </c>
      <c r="C6" s="88">
        <f>COUNT('UpperC2-Projects(2)'!F5:F13)</f>
        <v>9</v>
      </c>
      <c r="D6" s="89">
        <f>SUM('UpperC2-Projects(2)'!F5:F13)</f>
        <v>96000000</v>
      </c>
      <c r="E6" s="88">
        <f>$C6-COUNTIF('UpperC2-Projects(2)'!I5:I13,0)</f>
        <v>9</v>
      </c>
      <c r="F6" s="89">
        <f>SUM('UpperC2-Projects(2)'!I5:I13)</f>
        <v>96000000</v>
      </c>
      <c r="G6" s="88">
        <f>$C6-COUNTIF('UpperC2-Projects(2)'!J5:J13,0)</f>
        <v>0</v>
      </c>
      <c r="H6" s="89">
        <f>SUM('UpperC2-Projects(2)'!J5:J13)</f>
        <v>0</v>
      </c>
      <c r="I6" s="88">
        <f>$C6-COUNTIF('UpperC2-Projects(2)'!K5:K13,0)</f>
        <v>0</v>
      </c>
      <c r="J6" s="89">
        <f>SUM('UpperC2-Projects(2)'!K5:K13)</f>
        <v>0</v>
      </c>
    </row>
    <row r="7" spans="1:10" ht="45">
      <c r="A7" s="48">
        <v>2</v>
      </c>
      <c r="B7" s="49" t="s">
        <v>26</v>
      </c>
      <c r="C7" s="88">
        <f>COUNT('UpperC2-Projects(2)'!F14:F19)</f>
        <v>6</v>
      </c>
      <c r="D7" s="89">
        <f>SUM('UpperC2-Projects(2)'!F14:F19)</f>
        <v>47000000</v>
      </c>
      <c r="E7" s="88">
        <f>$C7-COUNTIF('UpperC2-Projects(2)'!I14:I19,0)</f>
        <v>6</v>
      </c>
      <c r="F7" s="89">
        <f>SUM('UpperC2-Projects(2)'!I14:I19)</f>
        <v>47000000</v>
      </c>
      <c r="G7" s="88">
        <f>$C7-COUNTIF('UpperC2-Projects(2)'!J14:J19,0)</f>
        <v>0</v>
      </c>
      <c r="H7" s="89">
        <f>SUM('UpperC2-Projects(2)'!J14:J19)</f>
        <v>0</v>
      </c>
      <c r="I7" s="88">
        <f>$C7-COUNTIF('UpperC2-Projects(2)'!K14:K19,0)</f>
        <v>0</v>
      </c>
      <c r="J7" s="89">
        <f>SUM('UpperC2-Projects(2)'!L14:L19)</f>
        <v>0</v>
      </c>
    </row>
    <row r="8" spans="1:10">
      <c r="A8" s="48">
        <v>3</v>
      </c>
      <c r="B8" s="49" t="s">
        <v>27</v>
      </c>
      <c r="C8" s="88">
        <f>COUNT('UpperC2-Projects(2)'!F20:F24)</f>
        <v>5</v>
      </c>
      <c r="D8" s="89">
        <f>SUM('UpperC2-Projects(2)'!F20:F24)</f>
        <v>234500000</v>
      </c>
      <c r="E8" s="88">
        <f>$C8-COUNTIF('UpperC2-Projects(2)'!I20:I24,0)</f>
        <v>3</v>
      </c>
      <c r="F8" s="89">
        <f>SUM('UpperC2-Projects(2)'!I20:I24)</f>
        <v>198500000</v>
      </c>
      <c r="G8" s="88">
        <f>$C8-COUNTIF('UpperC2-Projects(2)'!J20:J24,0)</f>
        <v>1</v>
      </c>
      <c r="H8" s="89">
        <f>SUM('UpperC2-Projects(2)'!J20:J24)</f>
        <v>1000000</v>
      </c>
      <c r="I8" s="88">
        <f>$C8-COUNTIF('UpperC2-Projects(2)'!K20:K24,0)</f>
        <v>2</v>
      </c>
      <c r="J8" s="89">
        <f>SUM('UpperC2-Projects(2)'!K20:K24)</f>
        <v>35000000</v>
      </c>
    </row>
    <row r="9" spans="1:10">
      <c r="A9" s="123" t="s">
        <v>47</v>
      </c>
      <c r="B9" s="124"/>
      <c r="C9" s="88"/>
      <c r="D9" s="89">
        <v>5000000</v>
      </c>
      <c r="E9" s="88"/>
      <c r="F9" s="89">
        <v>5000000</v>
      </c>
      <c r="G9" s="88"/>
      <c r="H9" s="89"/>
      <c r="I9" s="88"/>
      <c r="J9" s="90"/>
    </row>
    <row r="10" spans="1:10" s="45" customFormat="1" ht="23.25">
      <c r="A10" s="120" t="s">
        <v>4</v>
      </c>
      <c r="B10" s="120"/>
      <c r="C10" s="91">
        <f>SUM(C6:C9)</f>
        <v>20</v>
      </c>
      <c r="D10" s="91">
        <f t="shared" ref="D10:J10" si="0">SUM(D6:D9)</f>
        <v>382500000</v>
      </c>
      <c r="E10" s="91">
        <f t="shared" si="0"/>
        <v>18</v>
      </c>
      <c r="F10" s="91">
        <f t="shared" si="0"/>
        <v>346500000</v>
      </c>
      <c r="G10" s="91">
        <f t="shared" si="0"/>
        <v>1</v>
      </c>
      <c r="H10" s="91">
        <f t="shared" si="0"/>
        <v>1000000</v>
      </c>
      <c r="I10" s="91">
        <f t="shared" si="0"/>
        <v>2</v>
      </c>
      <c r="J10" s="91">
        <f t="shared" si="0"/>
        <v>35000000</v>
      </c>
    </row>
    <row r="11" spans="1:10">
      <c r="A11" s="50"/>
      <c r="B11" s="50"/>
      <c r="C11" s="51"/>
      <c r="D11" s="52"/>
      <c r="E11" s="53"/>
      <c r="F11" s="53"/>
      <c r="G11" s="53"/>
      <c r="H11" s="53"/>
      <c r="I11" s="53"/>
      <c r="J11" s="53"/>
    </row>
    <row r="12" spans="1:10">
      <c r="A12" s="46" t="s">
        <v>38</v>
      </c>
      <c r="B12" s="54"/>
    </row>
  </sheetData>
  <mergeCells count="8">
    <mergeCell ref="I4:J4"/>
    <mergeCell ref="A10:B10"/>
    <mergeCell ref="E4:F4"/>
    <mergeCell ref="G4:H4"/>
    <mergeCell ref="A9:B9"/>
    <mergeCell ref="A4:A5"/>
    <mergeCell ref="B4:B5"/>
    <mergeCell ref="C4:D4"/>
  </mergeCells>
  <pageMargins left="0.70866141732283472" right="0.70866141732283472" top="0.74803149606299213" bottom="0.74803149606299213"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dimension ref="A1:S168"/>
  <sheetViews>
    <sheetView showGridLines="0" tabSelected="1" zoomScale="80" zoomScaleNormal="80" workbookViewId="0">
      <pane xSplit="4" ySplit="4" topLeftCell="E23" activePane="bottomRight" state="frozen"/>
      <selection pane="topRight" activeCell="E1" sqref="E1"/>
      <selection pane="bottomLeft" activeCell="A5" sqref="A5"/>
      <selection pane="bottomRight" activeCell="D8" sqref="D8"/>
    </sheetView>
  </sheetViews>
  <sheetFormatPr defaultColWidth="9" defaultRowHeight="12.75"/>
  <cols>
    <col min="1" max="1" width="5.75" style="4" customWidth="1"/>
    <col min="2" max="2" width="5.75" style="4" hidden="1" customWidth="1"/>
    <col min="3" max="3" width="5.75" style="6" hidden="1" customWidth="1"/>
    <col min="4" max="4" width="20.875" style="29" customWidth="1"/>
    <col min="5" max="5" width="29" style="3" customWidth="1"/>
    <col min="6" max="6" width="14.5" style="93" customWidth="1"/>
    <col min="7" max="7" width="15.75" style="94" hidden="1" customWidth="1"/>
    <col min="8" max="8" width="16" style="94" hidden="1" customWidth="1"/>
    <col min="9" max="9" width="13.75" style="94" customWidth="1"/>
    <col min="10" max="10" width="11.125" style="94" customWidth="1"/>
    <col min="11" max="11" width="11.625" style="96" customWidth="1"/>
    <col min="12" max="12" width="57.625" style="3" customWidth="1"/>
    <col min="13" max="13" width="12.25" style="76" customWidth="1"/>
    <col min="14" max="16384" width="9" style="4"/>
  </cols>
  <sheetData>
    <row r="1" spans="1:19">
      <c r="A1" s="1" t="s">
        <v>6</v>
      </c>
      <c r="B1" s="1"/>
      <c r="C1" s="2"/>
      <c r="K1" s="95"/>
    </row>
    <row r="2" spans="1:19">
      <c r="A2" s="5" t="s">
        <v>7</v>
      </c>
      <c r="N2" s="7"/>
    </row>
    <row r="3" spans="1:19" ht="42.75" customHeight="1">
      <c r="A3" s="127" t="s">
        <v>1</v>
      </c>
      <c r="B3" s="141" t="s">
        <v>9</v>
      </c>
      <c r="C3" s="139" t="s">
        <v>10</v>
      </c>
      <c r="D3" s="133" t="s">
        <v>8</v>
      </c>
      <c r="E3" s="135" t="s">
        <v>0</v>
      </c>
      <c r="F3" s="129" t="s">
        <v>36</v>
      </c>
      <c r="G3" s="129" t="s">
        <v>39</v>
      </c>
      <c r="H3" s="129" t="s">
        <v>40</v>
      </c>
      <c r="I3" s="129" t="s">
        <v>33</v>
      </c>
      <c r="J3" s="129" t="s">
        <v>35</v>
      </c>
      <c r="K3" s="131" t="s">
        <v>48</v>
      </c>
      <c r="L3" s="143" t="s">
        <v>31</v>
      </c>
      <c r="M3" s="137" t="s">
        <v>32</v>
      </c>
      <c r="N3" s="40"/>
      <c r="O3" s="40"/>
      <c r="P3" s="40"/>
      <c r="Q3" s="40"/>
      <c r="R3" s="40"/>
      <c r="S3" s="39"/>
    </row>
    <row r="4" spans="1:19">
      <c r="A4" s="128"/>
      <c r="B4" s="142"/>
      <c r="C4" s="140"/>
      <c r="D4" s="134"/>
      <c r="E4" s="136"/>
      <c r="F4" s="130"/>
      <c r="G4" s="130"/>
      <c r="H4" s="130"/>
      <c r="I4" s="130"/>
      <c r="J4" s="130"/>
      <c r="K4" s="132"/>
      <c r="L4" s="144"/>
      <c r="M4" s="138"/>
      <c r="N4" s="40"/>
      <c r="O4" s="40"/>
      <c r="P4" s="40"/>
      <c r="Q4" s="40"/>
      <c r="R4" s="40"/>
      <c r="S4" s="39"/>
    </row>
    <row r="5" spans="1:19" s="10" customFormat="1" ht="76.5">
      <c r="A5" s="56">
        <v>1</v>
      </c>
      <c r="B5" s="8">
        <v>1</v>
      </c>
      <c r="C5" s="9">
        <v>1</v>
      </c>
      <c r="D5" s="30" t="s">
        <v>11</v>
      </c>
      <c r="E5" s="80" t="s">
        <v>43</v>
      </c>
      <c r="F5" s="64">
        <v>25000000</v>
      </c>
      <c r="G5" s="65">
        <v>34220000</v>
      </c>
      <c r="H5" s="66">
        <f>+F5-G5</f>
        <v>-9220000</v>
      </c>
      <c r="I5" s="64">
        <v>25000000</v>
      </c>
      <c r="J5" s="97">
        <v>0</v>
      </c>
      <c r="K5" s="97">
        <v>0</v>
      </c>
      <c r="L5" s="92" t="s">
        <v>53</v>
      </c>
      <c r="M5" s="75">
        <v>7</v>
      </c>
      <c r="N5" s="41"/>
    </row>
    <row r="6" spans="1:19" s="10" customFormat="1" ht="102">
      <c r="A6" s="15">
        <v>2</v>
      </c>
      <c r="B6" s="35">
        <v>1</v>
      </c>
      <c r="C6" s="36"/>
      <c r="D6" s="37"/>
      <c r="E6" s="57" t="s">
        <v>42</v>
      </c>
      <c r="F6" s="67">
        <v>10000000</v>
      </c>
      <c r="G6" s="66">
        <v>14280000</v>
      </c>
      <c r="H6" s="66">
        <f t="shared" ref="H6:H24" si="0">+F6-G6</f>
        <v>-4280000</v>
      </c>
      <c r="I6" s="67">
        <v>10000000</v>
      </c>
      <c r="J6" s="97">
        <v>0</v>
      </c>
      <c r="K6" s="97">
        <v>0</v>
      </c>
      <c r="L6" s="38" t="s">
        <v>54</v>
      </c>
      <c r="M6" s="75">
        <v>8</v>
      </c>
      <c r="N6" s="41"/>
    </row>
    <row r="7" spans="1:19" s="10" customFormat="1" ht="63.75">
      <c r="A7" s="17">
        <v>3</v>
      </c>
      <c r="B7" s="35">
        <v>1</v>
      </c>
      <c r="C7" s="36"/>
      <c r="D7" s="37"/>
      <c r="E7" s="57" t="s">
        <v>44</v>
      </c>
      <c r="F7" s="67">
        <v>6000000</v>
      </c>
      <c r="G7" s="68">
        <v>6000000</v>
      </c>
      <c r="H7" s="68">
        <f t="shared" si="0"/>
        <v>0</v>
      </c>
      <c r="I7" s="67">
        <v>6000000</v>
      </c>
      <c r="J7" s="97">
        <v>0</v>
      </c>
      <c r="K7" s="97">
        <v>0</v>
      </c>
      <c r="L7" s="38" t="s">
        <v>55</v>
      </c>
      <c r="M7" s="75">
        <v>15</v>
      </c>
      <c r="N7" s="41"/>
    </row>
    <row r="8" spans="1:19" s="10" customFormat="1" ht="89.25">
      <c r="A8" s="15">
        <v>4</v>
      </c>
      <c r="B8" s="35">
        <v>1</v>
      </c>
      <c r="C8" s="36"/>
      <c r="D8" s="37"/>
      <c r="E8" s="57" t="s">
        <v>13</v>
      </c>
      <c r="F8" s="69">
        <v>10000000</v>
      </c>
      <c r="G8" s="68">
        <v>20000000</v>
      </c>
      <c r="H8" s="68">
        <f t="shared" si="0"/>
        <v>-10000000</v>
      </c>
      <c r="I8" s="69">
        <v>10000000</v>
      </c>
      <c r="J8" s="97">
        <v>0</v>
      </c>
      <c r="K8" s="97">
        <v>0</v>
      </c>
      <c r="L8" s="38" t="s">
        <v>56</v>
      </c>
      <c r="M8" s="75">
        <v>3</v>
      </c>
      <c r="N8" s="41"/>
    </row>
    <row r="9" spans="1:19" s="10" customFormat="1" ht="102">
      <c r="A9" s="15">
        <v>5</v>
      </c>
      <c r="B9" s="35">
        <v>1</v>
      </c>
      <c r="C9" s="36"/>
      <c r="D9" s="37"/>
      <c r="E9" s="57" t="s">
        <v>49</v>
      </c>
      <c r="F9" s="67">
        <v>10000000</v>
      </c>
      <c r="G9" s="66">
        <v>10000000</v>
      </c>
      <c r="H9" s="66">
        <f t="shared" si="0"/>
        <v>0</v>
      </c>
      <c r="I9" s="67">
        <v>10000000</v>
      </c>
      <c r="J9" s="97">
        <v>0</v>
      </c>
      <c r="K9" s="97">
        <v>0</v>
      </c>
      <c r="L9" s="38" t="s">
        <v>70</v>
      </c>
      <c r="M9" s="75">
        <v>19</v>
      </c>
      <c r="N9" s="41"/>
    </row>
    <row r="10" spans="1:19" s="10" customFormat="1" ht="140.25">
      <c r="A10" s="15">
        <v>6</v>
      </c>
      <c r="B10" s="35">
        <v>1</v>
      </c>
      <c r="C10" s="36"/>
      <c r="D10" s="37"/>
      <c r="E10" s="57" t="s">
        <v>14</v>
      </c>
      <c r="F10" s="67">
        <v>15000000</v>
      </c>
      <c r="G10" s="66">
        <v>15000000</v>
      </c>
      <c r="H10" s="66">
        <f t="shared" si="0"/>
        <v>0</v>
      </c>
      <c r="I10" s="67">
        <v>15000000</v>
      </c>
      <c r="J10" s="97">
        <v>0</v>
      </c>
      <c r="K10" s="97">
        <v>0</v>
      </c>
      <c r="L10" s="38" t="s">
        <v>71</v>
      </c>
      <c r="M10" s="75">
        <v>18</v>
      </c>
      <c r="N10" s="41"/>
    </row>
    <row r="11" spans="1:19" s="10" customFormat="1" ht="76.5">
      <c r="A11" s="17">
        <v>7</v>
      </c>
      <c r="B11" s="35">
        <v>1</v>
      </c>
      <c r="C11" s="36"/>
      <c r="D11" s="37"/>
      <c r="E11" s="57" t="s">
        <v>15</v>
      </c>
      <c r="F11" s="67">
        <v>10000000</v>
      </c>
      <c r="G11" s="66">
        <v>10000000</v>
      </c>
      <c r="H11" s="66">
        <f t="shared" si="0"/>
        <v>0</v>
      </c>
      <c r="I11" s="67">
        <v>10000000</v>
      </c>
      <c r="J11" s="97">
        <v>0</v>
      </c>
      <c r="K11" s="97">
        <v>0</v>
      </c>
      <c r="L11" s="38" t="s">
        <v>72</v>
      </c>
      <c r="M11" s="75">
        <v>14</v>
      </c>
      <c r="N11" s="41"/>
    </row>
    <row r="12" spans="1:19" s="10" customFormat="1" ht="38.25">
      <c r="A12" s="35">
        <v>8</v>
      </c>
      <c r="B12" s="35">
        <v>1</v>
      </c>
      <c r="C12" s="36"/>
      <c r="D12" s="37"/>
      <c r="E12" s="57" t="s">
        <v>50</v>
      </c>
      <c r="F12" s="67">
        <v>6000000</v>
      </c>
      <c r="G12" s="66">
        <v>7000000</v>
      </c>
      <c r="H12" s="66">
        <f t="shared" si="0"/>
        <v>-1000000</v>
      </c>
      <c r="I12" s="67">
        <v>6000000</v>
      </c>
      <c r="J12" s="97">
        <v>0</v>
      </c>
      <c r="K12" s="97">
        <v>0</v>
      </c>
      <c r="L12" s="38" t="s">
        <v>57</v>
      </c>
      <c r="M12" s="75">
        <v>10</v>
      </c>
      <c r="N12" s="41"/>
    </row>
    <row r="13" spans="1:19" s="10" customFormat="1" ht="63.75">
      <c r="A13" s="15">
        <v>9</v>
      </c>
      <c r="B13" s="15">
        <v>1</v>
      </c>
      <c r="C13" s="16">
        <v>8</v>
      </c>
      <c r="D13" s="31"/>
      <c r="E13" s="74" t="s">
        <v>16</v>
      </c>
      <c r="F13" s="70">
        <v>4000000</v>
      </c>
      <c r="G13" s="71">
        <v>5000000</v>
      </c>
      <c r="H13" s="71">
        <f t="shared" si="0"/>
        <v>-1000000</v>
      </c>
      <c r="I13" s="70">
        <v>4000000</v>
      </c>
      <c r="J13" s="97">
        <v>0</v>
      </c>
      <c r="K13" s="97">
        <v>0</v>
      </c>
      <c r="L13" s="38" t="s">
        <v>73</v>
      </c>
      <c r="M13" s="75">
        <v>11</v>
      </c>
    </row>
    <row r="14" spans="1:19" s="10" customFormat="1" ht="76.5">
      <c r="A14" s="15">
        <v>10</v>
      </c>
      <c r="B14" s="15">
        <v>2</v>
      </c>
      <c r="C14" s="16">
        <v>10</v>
      </c>
      <c r="D14" s="32" t="s">
        <v>60</v>
      </c>
      <c r="E14" s="74" t="s">
        <v>17</v>
      </c>
      <c r="F14" s="70">
        <v>18000000</v>
      </c>
      <c r="G14" s="72">
        <v>18000000</v>
      </c>
      <c r="H14" s="72">
        <f t="shared" si="0"/>
        <v>0</v>
      </c>
      <c r="I14" s="70">
        <v>18000000</v>
      </c>
      <c r="J14" s="97">
        <v>0</v>
      </c>
      <c r="K14" s="97">
        <v>0</v>
      </c>
      <c r="L14" s="14" t="s">
        <v>58</v>
      </c>
      <c r="M14" s="75">
        <v>4</v>
      </c>
    </row>
    <row r="15" spans="1:19" s="10" customFormat="1" ht="63.75">
      <c r="A15" s="17">
        <v>11</v>
      </c>
      <c r="B15" s="17">
        <v>2</v>
      </c>
      <c r="C15" s="18"/>
      <c r="D15" s="32"/>
      <c r="E15" s="74" t="s">
        <v>18</v>
      </c>
      <c r="F15" s="70">
        <v>8000000</v>
      </c>
      <c r="G15" s="72">
        <f>15000000</f>
        <v>15000000</v>
      </c>
      <c r="H15" s="72">
        <f t="shared" si="0"/>
        <v>-7000000</v>
      </c>
      <c r="I15" s="70">
        <v>8000000</v>
      </c>
      <c r="J15" s="97">
        <v>0</v>
      </c>
      <c r="K15" s="97">
        <v>0</v>
      </c>
      <c r="L15" s="42" t="s">
        <v>59</v>
      </c>
      <c r="M15" s="75">
        <v>6</v>
      </c>
    </row>
    <row r="16" spans="1:19" s="10" customFormat="1" ht="76.5">
      <c r="A16" s="17">
        <v>12</v>
      </c>
      <c r="B16" s="17">
        <v>2</v>
      </c>
      <c r="C16" s="18"/>
      <c r="D16" s="32"/>
      <c r="E16" s="74" t="s">
        <v>19</v>
      </c>
      <c r="F16" s="70">
        <v>3000000</v>
      </c>
      <c r="G16" s="72">
        <v>7000000</v>
      </c>
      <c r="H16" s="72">
        <f t="shared" si="0"/>
        <v>-4000000</v>
      </c>
      <c r="I16" s="70">
        <v>3000000</v>
      </c>
      <c r="J16" s="97">
        <v>0</v>
      </c>
      <c r="K16" s="97">
        <v>0</v>
      </c>
      <c r="L16" s="42" t="s">
        <v>61</v>
      </c>
      <c r="M16" s="75">
        <v>12</v>
      </c>
    </row>
    <row r="17" spans="1:19" s="10" customFormat="1" ht="63.75">
      <c r="A17" s="17">
        <v>13</v>
      </c>
      <c r="B17" s="17">
        <v>2</v>
      </c>
      <c r="C17" s="18"/>
      <c r="D17" s="32"/>
      <c r="E17" s="74" t="s">
        <v>45</v>
      </c>
      <c r="F17" s="70">
        <v>5000000</v>
      </c>
      <c r="G17" s="72">
        <f>15000000-1000000</f>
        <v>14000000</v>
      </c>
      <c r="H17" s="72">
        <f t="shared" si="0"/>
        <v>-9000000</v>
      </c>
      <c r="I17" s="70">
        <v>5000000</v>
      </c>
      <c r="J17" s="97">
        <v>0</v>
      </c>
      <c r="K17" s="97">
        <v>0</v>
      </c>
      <c r="L17" s="14" t="s">
        <v>62</v>
      </c>
      <c r="M17" s="75">
        <v>9</v>
      </c>
      <c r="N17" s="43"/>
      <c r="O17" s="43"/>
      <c r="P17" s="43"/>
      <c r="Q17" s="43"/>
      <c r="R17" s="43"/>
      <c r="S17" s="43"/>
    </row>
    <row r="18" spans="1:19" s="10" customFormat="1" ht="51">
      <c r="A18" s="17">
        <v>14</v>
      </c>
      <c r="B18" s="17">
        <v>2</v>
      </c>
      <c r="C18" s="18"/>
      <c r="D18" s="32"/>
      <c r="E18" s="74" t="s">
        <v>20</v>
      </c>
      <c r="F18" s="70">
        <v>8000000</v>
      </c>
      <c r="G18" s="72">
        <v>25000000</v>
      </c>
      <c r="H18" s="72">
        <f t="shared" si="0"/>
        <v>-17000000</v>
      </c>
      <c r="I18" s="70">
        <v>8000000</v>
      </c>
      <c r="J18" s="97">
        <v>0</v>
      </c>
      <c r="K18" s="97">
        <v>0</v>
      </c>
      <c r="L18" s="42" t="s">
        <v>63</v>
      </c>
      <c r="M18" s="75">
        <v>5</v>
      </c>
      <c r="N18" s="43"/>
      <c r="O18" s="43"/>
      <c r="P18" s="43"/>
      <c r="Q18" s="43"/>
      <c r="R18" s="43"/>
      <c r="S18" s="43"/>
    </row>
    <row r="19" spans="1:19" s="10" customFormat="1" ht="89.25">
      <c r="A19" s="17">
        <v>15</v>
      </c>
      <c r="B19" s="17">
        <v>2</v>
      </c>
      <c r="C19" s="18"/>
      <c r="D19" s="32"/>
      <c r="E19" s="74" t="s">
        <v>21</v>
      </c>
      <c r="F19" s="70">
        <v>5000000</v>
      </c>
      <c r="G19" s="72">
        <v>5000000</v>
      </c>
      <c r="H19" s="72">
        <f t="shared" si="0"/>
        <v>0</v>
      </c>
      <c r="I19" s="70">
        <v>5000000</v>
      </c>
      <c r="J19" s="97">
        <v>0</v>
      </c>
      <c r="K19" s="97">
        <v>0</v>
      </c>
      <c r="L19" s="42" t="s">
        <v>64</v>
      </c>
      <c r="M19" s="75">
        <v>20</v>
      </c>
      <c r="N19" s="43"/>
      <c r="O19" s="43"/>
      <c r="P19" s="43"/>
      <c r="Q19" s="43"/>
      <c r="R19" s="43"/>
      <c r="S19" s="43"/>
    </row>
    <row r="20" spans="1:19" s="10" customFormat="1" ht="102">
      <c r="A20" s="17">
        <v>16</v>
      </c>
      <c r="B20" s="17">
        <v>3</v>
      </c>
      <c r="C20" s="18">
        <v>3</v>
      </c>
      <c r="D20" s="32" t="s">
        <v>12</v>
      </c>
      <c r="E20" s="74" t="s">
        <v>22</v>
      </c>
      <c r="F20" s="70">
        <v>43000000</v>
      </c>
      <c r="G20" s="72">
        <v>43000000</v>
      </c>
      <c r="H20" s="72">
        <f t="shared" si="0"/>
        <v>0</v>
      </c>
      <c r="I20" s="70">
        <v>43000000</v>
      </c>
      <c r="J20" s="97">
        <v>0</v>
      </c>
      <c r="K20" s="97">
        <v>0</v>
      </c>
      <c r="L20" s="44" t="s">
        <v>65</v>
      </c>
      <c r="M20" s="75">
        <v>1</v>
      </c>
      <c r="N20" s="43"/>
      <c r="O20" s="43"/>
      <c r="P20" s="43"/>
      <c r="Q20" s="43"/>
      <c r="R20" s="43"/>
      <c r="S20" s="43"/>
    </row>
    <row r="21" spans="1:19" s="10" customFormat="1" ht="127.5">
      <c r="A21" s="15">
        <v>17</v>
      </c>
      <c r="B21" s="15">
        <v>3</v>
      </c>
      <c r="C21" s="16">
        <v>4</v>
      </c>
      <c r="D21" s="32"/>
      <c r="E21" s="74" t="s">
        <v>23</v>
      </c>
      <c r="F21" s="70">
        <v>4500000</v>
      </c>
      <c r="G21" s="72">
        <v>4500000</v>
      </c>
      <c r="H21" s="72">
        <f t="shared" si="0"/>
        <v>0</v>
      </c>
      <c r="I21" s="70">
        <v>4500000</v>
      </c>
      <c r="J21" s="97">
        <v>0</v>
      </c>
      <c r="K21" s="97">
        <v>0</v>
      </c>
      <c r="L21" s="38" t="s">
        <v>66</v>
      </c>
      <c r="M21" s="75">
        <v>13</v>
      </c>
    </row>
    <row r="22" spans="1:19" s="10" customFormat="1" ht="127.5">
      <c r="A22" s="15">
        <v>18</v>
      </c>
      <c r="B22" s="11">
        <v>3</v>
      </c>
      <c r="C22" s="12">
        <v>7</v>
      </c>
      <c r="D22" s="32"/>
      <c r="E22" s="74" t="s">
        <v>51</v>
      </c>
      <c r="F22" s="70">
        <v>15000000</v>
      </c>
      <c r="G22" s="72">
        <v>15000000</v>
      </c>
      <c r="H22" s="72">
        <f t="shared" si="0"/>
        <v>0</v>
      </c>
      <c r="I22" s="70">
        <v>0</v>
      </c>
      <c r="J22" s="97">
        <v>0</v>
      </c>
      <c r="K22" s="97">
        <v>15000000</v>
      </c>
      <c r="L22" s="19" t="s">
        <v>67</v>
      </c>
      <c r="M22" s="75">
        <v>16</v>
      </c>
    </row>
    <row r="23" spans="1:19" s="10" customFormat="1" ht="89.25">
      <c r="A23" s="17">
        <v>19</v>
      </c>
      <c r="B23" s="15">
        <v>3</v>
      </c>
      <c r="C23" s="16">
        <v>11</v>
      </c>
      <c r="D23" s="32"/>
      <c r="E23" s="74" t="s">
        <v>24</v>
      </c>
      <c r="F23" s="70">
        <v>20000000</v>
      </c>
      <c r="G23" s="72">
        <v>20000000</v>
      </c>
      <c r="H23" s="72">
        <f t="shared" si="0"/>
        <v>0</v>
      </c>
      <c r="I23" s="70">
        <v>0</v>
      </c>
      <c r="J23" s="97">
        <v>0</v>
      </c>
      <c r="K23" s="97">
        <v>20000000</v>
      </c>
      <c r="L23" s="13" t="s">
        <v>68</v>
      </c>
      <c r="M23" s="75">
        <v>17</v>
      </c>
    </row>
    <row r="24" spans="1:19" s="10" customFormat="1" ht="270.75">
      <c r="A24" s="109">
        <v>20</v>
      </c>
      <c r="B24" s="109">
        <v>3</v>
      </c>
      <c r="C24" s="110"/>
      <c r="D24" s="111"/>
      <c r="E24" s="112" t="s">
        <v>46</v>
      </c>
      <c r="F24" s="113">
        <v>152000000</v>
      </c>
      <c r="G24" s="114">
        <v>60000000</v>
      </c>
      <c r="H24" s="114">
        <f t="shared" si="0"/>
        <v>92000000</v>
      </c>
      <c r="I24" s="113">
        <v>151000000</v>
      </c>
      <c r="J24" s="97">
        <v>1000000</v>
      </c>
      <c r="K24" s="115">
        <v>0</v>
      </c>
      <c r="L24" s="116" t="s">
        <v>69</v>
      </c>
      <c r="M24" s="117">
        <v>2</v>
      </c>
    </row>
    <row r="25" spans="1:19" s="63" customFormat="1" hidden="1">
      <c r="A25" s="59"/>
      <c r="B25" s="59"/>
      <c r="C25" s="60"/>
      <c r="D25" s="61"/>
      <c r="E25" s="58" t="s">
        <v>41</v>
      </c>
      <c r="F25" s="73">
        <f t="shared" ref="F25:K25" si="1">SUM(F5:F24)</f>
        <v>377500000</v>
      </c>
      <c r="G25" s="73">
        <f t="shared" si="1"/>
        <v>348000000</v>
      </c>
      <c r="H25" s="73">
        <f t="shared" si="1"/>
        <v>29500000</v>
      </c>
      <c r="I25" s="73">
        <f t="shared" si="1"/>
        <v>341500000</v>
      </c>
      <c r="J25" s="108">
        <f t="shared" si="1"/>
        <v>1000000</v>
      </c>
      <c r="K25" s="108">
        <f t="shared" si="1"/>
        <v>35000000</v>
      </c>
      <c r="L25" s="62"/>
      <c r="M25" s="77"/>
    </row>
    <row r="26" spans="1:19" s="23" customFormat="1">
      <c r="A26" s="20"/>
      <c r="B26" s="20"/>
      <c r="C26" s="21"/>
      <c r="D26" s="33"/>
      <c r="E26" s="22"/>
      <c r="F26" s="98"/>
      <c r="G26" s="99"/>
      <c r="H26" s="99"/>
      <c r="I26" s="99"/>
      <c r="J26" s="100"/>
      <c r="K26" s="101"/>
      <c r="L26" s="22"/>
      <c r="M26" s="78"/>
    </row>
    <row r="27" spans="1:19" s="26" customFormat="1" ht="14.25">
      <c r="A27" s="24"/>
      <c r="B27" s="24"/>
      <c r="C27" s="25"/>
      <c r="D27" s="34"/>
      <c r="E27" s="27"/>
      <c r="F27" s="81"/>
      <c r="G27" s="102"/>
      <c r="H27" s="102"/>
      <c r="I27" s="102"/>
      <c r="J27" s="102"/>
      <c r="K27" s="103"/>
      <c r="L27" s="27"/>
      <c r="M27" s="79"/>
    </row>
    <row r="28" spans="1:19" s="23" customFormat="1">
      <c r="A28" s="20"/>
      <c r="B28" s="20"/>
      <c r="C28" s="21"/>
      <c r="D28" s="33"/>
      <c r="E28" s="22"/>
      <c r="F28" s="98"/>
      <c r="G28" s="99"/>
      <c r="H28" s="99"/>
      <c r="I28" s="99"/>
      <c r="J28" s="99"/>
      <c r="K28" s="104"/>
      <c r="L28" s="22"/>
      <c r="M28" s="78"/>
    </row>
    <row r="29" spans="1:19" s="23" customFormat="1">
      <c r="A29" s="20"/>
      <c r="B29" s="20"/>
      <c r="C29" s="21"/>
      <c r="D29" s="33"/>
      <c r="E29" s="22"/>
      <c r="F29" s="98"/>
      <c r="G29" s="99"/>
      <c r="H29" s="99"/>
      <c r="I29" s="99"/>
      <c r="J29" s="99"/>
      <c r="K29" s="104"/>
      <c r="L29" s="22"/>
      <c r="M29" s="78"/>
    </row>
    <row r="30" spans="1:19" s="23" customFormat="1">
      <c r="A30" s="20"/>
      <c r="B30" s="20"/>
      <c r="C30" s="21"/>
      <c r="D30" s="33"/>
      <c r="E30" s="22"/>
      <c r="F30" s="98"/>
      <c r="G30" s="99"/>
      <c r="H30" s="99"/>
      <c r="I30" s="99"/>
      <c r="J30" s="99"/>
      <c r="K30" s="104"/>
      <c r="L30" s="22"/>
      <c r="M30" s="78"/>
    </row>
    <row r="31" spans="1:19" s="23" customFormat="1">
      <c r="A31" s="20"/>
      <c r="B31" s="20"/>
      <c r="C31" s="21"/>
      <c r="D31" s="33"/>
      <c r="E31" s="22"/>
      <c r="F31" s="98"/>
      <c r="G31" s="99"/>
      <c r="H31" s="99"/>
      <c r="I31" s="99"/>
      <c r="J31" s="99"/>
      <c r="K31" s="104"/>
      <c r="L31" s="22"/>
      <c r="M31" s="78"/>
    </row>
    <row r="32" spans="1:19" s="86" customFormat="1" ht="18">
      <c r="A32" s="82"/>
      <c r="B32" s="82"/>
      <c r="C32" s="83"/>
      <c r="D32" s="84"/>
      <c r="E32" s="85"/>
      <c r="F32" s="105"/>
      <c r="G32" s="106"/>
      <c r="H32" s="106"/>
      <c r="I32" s="106"/>
      <c r="J32" s="106"/>
      <c r="K32" s="107"/>
      <c r="L32" s="85"/>
      <c r="M32" s="87"/>
    </row>
    <row r="33" spans="1:13" s="23" customFormat="1">
      <c r="A33" s="20"/>
      <c r="B33" s="20"/>
      <c r="C33" s="21"/>
      <c r="D33" s="33"/>
      <c r="E33" s="22"/>
      <c r="F33" s="98"/>
      <c r="G33" s="99"/>
      <c r="H33" s="99"/>
      <c r="I33" s="99"/>
      <c r="J33" s="99"/>
      <c r="K33" s="104"/>
      <c r="L33" s="22"/>
      <c r="M33" s="78"/>
    </row>
    <row r="34" spans="1:13" s="23" customFormat="1">
      <c r="A34" s="20"/>
      <c r="B34" s="20"/>
      <c r="C34" s="21"/>
      <c r="D34" s="33"/>
      <c r="E34" s="22"/>
      <c r="F34" s="98"/>
      <c r="G34" s="99"/>
      <c r="H34" s="99"/>
      <c r="I34" s="99"/>
      <c r="J34" s="99"/>
      <c r="K34" s="104"/>
      <c r="L34" s="22"/>
      <c r="M34" s="78"/>
    </row>
    <row r="35" spans="1:13" s="23" customFormat="1">
      <c r="A35" s="20"/>
      <c r="B35" s="20"/>
      <c r="C35" s="21"/>
      <c r="D35" s="33"/>
      <c r="E35" s="22"/>
      <c r="F35" s="98"/>
      <c r="G35" s="99"/>
      <c r="H35" s="99"/>
      <c r="I35" s="99"/>
      <c r="J35" s="99"/>
      <c r="K35" s="104"/>
      <c r="L35" s="22"/>
      <c r="M35" s="78"/>
    </row>
    <row r="36" spans="1:13" s="23" customFormat="1">
      <c r="A36" s="20"/>
      <c r="B36" s="20"/>
      <c r="C36" s="21"/>
      <c r="D36" s="33"/>
      <c r="E36" s="22"/>
      <c r="F36" s="98"/>
      <c r="G36" s="99"/>
      <c r="H36" s="99"/>
      <c r="I36" s="99"/>
      <c r="J36" s="99"/>
      <c r="K36" s="104"/>
      <c r="L36" s="22"/>
      <c r="M36" s="78"/>
    </row>
    <row r="37" spans="1:13" s="23" customFormat="1">
      <c r="A37" s="20"/>
      <c r="B37" s="20"/>
      <c r="C37" s="21"/>
      <c r="D37" s="33"/>
      <c r="E37" s="22"/>
      <c r="F37" s="98"/>
      <c r="G37" s="99"/>
      <c r="H37" s="99"/>
      <c r="I37" s="99"/>
      <c r="J37" s="99"/>
      <c r="K37" s="104"/>
      <c r="L37" s="22"/>
      <c r="M37" s="78"/>
    </row>
    <row r="38" spans="1:13" s="23" customFormat="1">
      <c r="A38" s="20"/>
      <c r="B38" s="20"/>
      <c r="C38" s="21"/>
      <c r="D38" s="33"/>
      <c r="E38" s="22"/>
      <c r="F38" s="98"/>
      <c r="G38" s="99"/>
      <c r="H38" s="99"/>
      <c r="I38" s="99"/>
      <c r="J38" s="99"/>
      <c r="K38" s="104"/>
      <c r="L38" s="22"/>
      <c r="M38" s="78"/>
    </row>
    <row r="39" spans="1:13" s="23" customFormat="1">
      <c r="A39" s="20"/>
      <c r="B39" s="20"/>
      <c r="C39" s="21"/>
      <c r="D39" s="33"/>
      <c r="E39" s="22"/>
      <c r="F39" s="98"/>
      <c r="G39" s="99"/>
      <c r="H39" s="99"/>
      <c r="I39" s="99"/>
      <c r="J39" s="99"/>
      <c r="K39" s="104"/>
      <c r="L39" s="22"/>
      <c r="M39" s="78"/>
    </row>
    <row r="40" spans="1:13" s="23" customFormat="1">
      <c r="A40" s="20"/>
      <c r="B40" s="20"/>
      <c r="C40" s="21"/>
      <c r="D40" s="33"/>
      <c r="E40" s="22"/>
      <c r="F40" s="98"/>
      <c r="G40" s="99"/>
      <c r="H40" s="99"/>
      <c r="I40" s="99"/>
      <c r="J40" s="99"/>
      <c r="K40" s="104"/>
      <c r="L40" s="22"/>
      <c r="M40" s="78"/>
    </row>
    <row r="41" spans="1:13" s="23" customFormat="1">
      <c r="A41" s="20"/>
      <c r="B41" s="20"/>
      <c r="C41" s="21"/>
      <c r="D41" s="33"/>
      <c r="E41" s="22"/>
      <c r="F41" s="98"/>
      <c r="G41" s="99"/>
      <c r="H41" s="99"/>
      <c r="I41" s="99"/>
      <c r="J41" s="99"/>
      <c r="K41" s="104"/>
      <c r="L41" s="22"/>
      <c r="M41" s="78"/>
    </row>
    <row r="42" spans="1:13" s="23" customFormat="1">
      <c r="A42" s="20"/>
      <c r="B42" s="20"/>
      <c r="C42" s="21"/>
      <c r="D42" s="33"/>
      <c r="E42" s="22"/>
      <c r="F42" s="98"/>
      <c r="G42" s="99"/>
      <c r="H42" s="99"/>
      <c r="I42" s="99"/>
      <c r="J42" s="99"/>
      <c r="K42" s="104"/>
      <c r="L42" s="22"/>
      <c r="M42" s="78"/>
    </row>
    <row r="43" spans="1:13" s="23" customFormat="1">
      <c r="A43" s="20"/>
      <c r="B43" s="20"/>
      <c r="C43" s="21"/>
      <c r="D43" s="33"/>
      <c r="E43" s="22"/>
      <c r="F43" s="98"/>
      <c r="G43" s="99"/>
      <c r="H43" s="99"/>
      <c r="I43" s="99"/>
      <c r="J43" s="99"/>
      <c r="K43" s="104"/>
      <c r="L43" s="22"/>
      <c r="M43" s="78"/>
    </row>
    <row r="44" spans="1:13" s="23" customFormat="1">
      <c r="A44" s="20"/>
      <c r="B44" s="20"/>
      <c r="C44" s="21"/>
      <c r="D44" s="33"/>
      <c r="E44" s="22"/>
      <c r="F44" s="98"/>
      <c r="G44" s="99"/>
      <c r="H44" s="99"/>
      <c r="I44" s="99"/>
      <c r="J44" s="99"/>
      <c r="K44" s="104"/>
      <c r="L44" s="22"/>
      <c r="M44" s="78"/>
    </row>
    <row r="45" spans="1:13" s="23" customFormat="1">
      <c r="A45" s="20"/>
      <c r="B45" s="20"/>
      <c r="C45" s="21"/>
      <c r="D45" s="33"/>
      <c r="E45" s="22"/>
      <c r="F45" s="98"/>
      <c r="G45" s="99"/>
      <c r="H45" s="99"/>
      <c r="I45" s="99"/>
      <c r="J45" s="99"/>
      <c r="K45" s="104"/>
      <c r="L45" s="22"/>
      <c r="M45" s="78"/>
    </row>
    <row r="46" spans="1:13" s="23" customFormat="1">
      <c r="A46" s="20"/>
      <c r="B46" s="20"/>
      <c r="C46" s="21"/>
      <c r="D46" s="33"/>
      <c r="E46" s="22"/>
      <c r="F46" s="98"/>
      <c r="G46" s="99"/>
      <c r="H46" s="99"/>
      <c r="I46" s="99"/>
      <c r="J46" s="99"/>
      <c r="K46" s="104"/>
      <c r="L46" s="22"/>
      <c r="M46" s="78"/>
    </row>
    <row r="47" spans="1:13" s="23" customFormat="1">
      <c r="A47" s="20"/>
      <c r="B47" s="20"/>
      <c r="C47" s="21"/>
      <c r="D47" s="33"/>
      <c r="E47" s="22"/>
      <c r="F47" s="98"/>
      <c r="G47" s="99"/>
      <c r="H47" s="99"/>
      <c r="I47" s="99"/>
      <c r="J47" s="99"/>
      <c r="K47" s="104"/>
      <c r="L47" s="22"/>
      <c r="M47" s="78"/>
    </row>
    <row r="48" spans="1:13" s="23" customFormat="1">
      <c r="A48" s="20"/>
      <c r="B48" s="20"/>
      <c r="C48" s="21"/>
      <c r="D48" s="33"/>
      <c r="E48" s="22"/>
      <c r="F48" s="98"/>
      <c r="G48" s="99"/>
      <c r="H48" s="99"/>
      <c r="I48" s="99"/>
      <c r="J48" s="99"/>
      <c r="K48" s="104"/>
      <c r="L48" s="22"/>
      <c r="M48" s="78"/>
    </row>
    <row r="49" spans="1:13" s="23" customFormat="1">
      <c r="A49" s="20"/>
      <c r="B49" s="20"/>
      <c r="C49" s="21"/>
      <c r="D49" s="33"/>
      <c r="E49" s="22"/>
      <c r="F49" s="98"/>
      <c r="G49" s="99"/>
      <c r="H49" s="99"/>
      <c r="I49" s="99"/>
      <c r="J49" s="99"/>
      <c r="K49" s="104"/>
      <c r="L49" s="22"/>
      <c r="M49" s="78"/>
    </row>
    <row r="50" spans="1:13" s="23" customFormat="1">
      <c r="A50" s="20"/>
      <c r="B50" s="20"/>
      <c r="C50" s="21"/>
      <c r="D50" s="33"/>
      <c r="E50" s="22"/>
      <c r="F50" s="98"/>
      <c r="G50" s="99"/>
      <c r="H50" s="99"/>
      <c r="I50" s="99"/>
      <c r="J50" s="99"/>
      <c r="K50" s="104"/>
      <c r="L50" s="22"/>
      <c r="M50" s="78"/>
    </row>
    <row r="51" spans="1:13" s="23" customFormat="1">
      <c r="A51" s="20"/>
      <c r="B51" s="20"/>
      <c r="C51" s="21"/>
      <c r="D51" s="33"/>
      <c r="E51" s="22"/>
      <c r="F51" s="98"/>
      <c r="G51" s="99"/>
      <c r="H51" s="99"/>
      <c r="I51" s="99"/>
      <c r="J51" s="99"/>
      <c r="K51" s="104"/>
      <c r="L51" s="22"/>
      <c r="M51" s="78"/>
    </row>
    <row r="52" spans="1:13" s="23" customFormat="1">
      <c r="A52" s="20"/>
      <c r="B52" s="20"/>
      <c r="C52" s="21"/>
      <c r="D52" s="33"/>
      <c r="E52" s="22"/>
      <c r="F52" s="98"/>
      <c r="G52" s="99"/>
      <c r="H52" s="99"/>
      <c r="I52" s="99"/>
      <c r="J52" s="99"/>
      <c r="K52" s="104"/>
      <c r="L52" s="22"/>
      <c r="M52" s="78"/>
    </row>
    <row r="53" spans="1:13" s="23" customFormat="1">
      <c r="A53" s="20"/>
      <c r="B53" s="20"/>
      <c r="C53" s="21"/>
      <c r="D53" s="33"/>
      <c r="E53" s="22"/>
      <c r="F53" s="98"/>
      <c r="G53" s="99"/>
      <c r="H53" s="99"/>
      <c r="I53" s="99"/>
      <c r="J53" s="99"/>
      <c r="K53" s="104"/>
      <c r="L53" s="22"/>
      <c r="M53" s="78"/>
    </row>
    <row r="54" spans="1:13" s="23" customFormat="1">
      <c r="A54" s="20"/>
      <c r="B54" s="20"/>
      <c r="C54" s="21"/>
      <c r="D54" s="33"/>
      <c r="E54" s="22"/>
      <c r="F54" s="98"/>
      <c r="G54" s="99"/>
      <c r="H54" s="99"/>
      <c r="I54" s="99"/>
      <c r="J54" s="99"/>
      <c r="K54" s="104"/>
      <c r="L54" s="22"/>
      <c r="M54" s="78"/>
    </row>
    <row r="55" spans="1:13" s="23" customFormat="1">
      <c r="A55" s="20"/>
      <c r="B55" s="20"/>
      <c r="C55" s="21"/>
      <c r="D55" s="33"/>
      <c r="E55" s="22"/>
      <c r="F55" s="98"/>
      <c r="G55" s="99"/>
      <c r="H55" s="99"/>
      <c r="I55" s="99"/>
      <c r="J55" s="99"/>
      <c r="K55" s="104"/>
      <c r="L55" s="22"/>
      <c r="M55" s="78"/>
    </row>
    <row r="56" spans="1:13" s="23" customFormat="1">
      <c r="A56" s="20"/>
      <c r="B56" s="20"/>
      <c r="C56" s="21"/>
      <c r="D56" s="33"/>
      <c r="E56" s="22"/>
      <c r="F56" s="98"/>
      <c r="G56" s="99"/>
      <c r="H56" s="99"/>
      <c r="I56" s="99"/>
      <c r="J56" s="99"/>
      <c r="K56" s="104"/>
      <c r="L56" s="22"/>
      <c r="M56" s="78"/>
    </row>
    <row r="57" spans="1:13" s="23" customFormat="1">
      <c r="A57" s="20"/>
      <c r="B57" s="20"/>
      <c r="C57" s="21"/>
      <c r="D57" s="33"/>
      <c r="E57" s="22"/>
      <c r="F57" s="98"/>
      <c r="G57" s="99"/>
      <c r="H57" s="99"/>
      <c r="I57" s="99"/>
      <c r="J57" s="99"/>
      <c r="K57" s="104"/>
      <c r="L57" s="22"/>
      <c r="M57" s="78"/>
    </row>
    <row r="58" spans="1:13" s="23" customFormat="1">
      <c r="A58" s="20"/>
      <c r="B58" s="20"/>
      <c r="C58" s="21"/>
      <c r="D58" s="33"/>
      <c r="E58" s="22"/>
      <c r="F58" s="98"/>
      <c r="G58" s="99"/>
      <c r="H58" s="99"/>
      <c r="I58" s="99"/>
      <c r="J58" s="99"/>
      <c r="K58" s="104"/>
      <c r="L58" s="22"/>
      <c r="M58" s="78"/>
    </row>
    <row r="59" spans="1:13" s="23" customFormat="1">
      <c r="A59" s="20"/>
      <c r="B59" s="20"/>
      <c r="C59" s="21"/>
      <c r="D59" s="33"/>
      <c r="E59" s="22"/>
      <c r="F59" s="98"/>
      <c r="G59" s="99"/>
      <c r="H59" s="99"/>
      <c r="I59" s="99"/>
      <c r="J59" s="99"/>
      <c r="K59" s="104"/>
      <c r="L59" s="22"/>
      <c r="M59" s="78"/>
    </row>
    <row r="60" spans="1:13" s="23" customFormat="1">
      <c r="A60" s="20"/>
      <c r="B60" s="20"/>
      <c r="C60" s="21"/>
      <c r="D60" s="33"/>
      <c r="E60" s="22"/>
      <c r="F60" s="98"/>
      <c r="G60" s="99"/>
      <c r="H60" s="99"/>
      <c r="I60" s="99"/>
      <c r="J60" s="99"/>
      <c r="K60" s="104"/>
      <c r="L60" s="22"/>
      <c r="M60" s="78"/>
    </row>
    <row r="61" spans="1:13" s="23" customFormat="1">
      <c r="A61" s="20"/>
      <c r="B61" s="20"/>
      <c r="C61" s="21"/>
      <c r="D61" s="33"/>
      <c r="E61" s="22"/>
      <c r="F61" s="98"/>
      <c r="G61" s="99"/>
      <c r="H61" s="99"/>
      <c r="I61" s="99"/>
      <c r="J61" s="99"/>
      <c r="K61" s="104"/>
      <c r="L61" s="22"/>
      <c r="M61" s="78"/>
    </row>
    <row r="62" spans="1:13" s="23" customFormat="1">
      <c r="A62" s="20"/>
      <c r="B62" s="20"/>
      <c r="C62" s="21"/>
      <c r="D62" s="33"/>
      <c r="E62" s="22"/>
      <c r="F62" s="98"/>
      <c r="G62" s="99"/>
      <c r="H62" s="99"/>
      <c r="I62" s="99"/>
      <c r="J62" s="99"/>
      <c r="K62" s="104"/>
      <c r="L62" s="22"/>
      <c r="M62" s="78"/>
    </row>
    <row r="63" spans="1:13" s="23" customFormat="1">
      <c r="A63" s="20"/>
      <c r="B63" s="20"/>
      <c r="C63" s="21"/>
      <c r="D63" s="33"/>
      <c r="E63" s="22"/>
      <c r="F63" s="98"/>
      <c r="G63" s="99"/>
      <c r="H63" s="99"/>
      <c r="I63" s="99"/>
      <c r="J63" s="99"/>
      <c r="K63" s="104"/>
      <c r="L63" s="22"/>
      <c r="M63" s="78"/>
    </row>
    <row r="64" spans="1:13" s="23" customFormat="1">
      <c r="A64" s="20"/>
      <c r="B64" s="20"/>
      <c r="C64" s="21"/>
      <c r="D64" s="33"/>
      <c r="E64" s="22"/>
      <c r="F64" s="98"/>
      <c r="G64" s="99"/>
      <c r="H64" s="99"/>
      <c r="I64" s="99"/>
      <c r="J64" s="99"/>
      <c r="K64" s="104"/>
      <c r="L64" s="22"/>
      <c r="M64" s="78"/>
    </row>
    <row r="65" spans="1:13" s="23" customFormat="1">
      <c r="A65" s="20"/>
      <c r="B65" s="20"/>
      <c r="C65" s="21"/>
      <c r="D65" s="33"/>
      <c r="E65" s="22"/>
      <c r="F65" s="98"/>
      <c r="G65" s="99"/>
      <c r="H65" s="99"/>
      <c r="I65" s="99"/>
      <c r="J65" s="99"/>
      <c r="K65" s="104"/>
      <c r="L65" s="22"/>
      <c r="M65" s="78"/>
    </row>
    <row r="66" spans="1:13" s="23" customFormat="1">
      <c r="A66" s="20"/>
      <c r="B66" s="20"/>
      <c r="C66" s="21"/>
      <c r="D66" s="33"/>
      <c r="E66" s="22"/>
      <c r="F66" s="98"/>
      <c r="G66" s="99"/>
      <c r="H66" s="99"/>
      <c r="I66" s="99"/>
      <c r="J66" s="99"/>
      <c r="K66" s="104"/>
      <c r="L66" s="22"/>
      <c r="M66" s="78"/>
    </row>
    <row r="67" spans="1:13" s="23" customFormat="1">
      <c r="A67" s="20"/>
      <c r="B67" s="20"/>
      <c r="C67" s="21"/>
      <c r="D67" s="33"/>
      <c r="E67" s="22"/>
      <c r="F67" s="98"/>
      <c r="G67" s="99"/>
      <c r="H67" s="99"/>
      <c r="I67" s="99"/>
      <c r="J67" s="99"/>
      <c r="K67" s="104"/>
      <c r="L67" s="22"/>
      <c r="M67" s="78"/>
    </row>
    <row r="68" spans="1:13" s="23" customFormat="1">
      <c r="A68" s="20"/>
      <c r="B68" s="20"/>
      <c r="C68" s="21"/>
      <c r="D68" s="33"/>
      <c r="E68" s="22"/>
      <c r="F68" s="98"/>
      <c r="G68" s="99"/>
      <c r="H68" s="99"/>
      <c r="I68" s="99"/>
      <c r="J68" s="99"/>
      <c r="K68" s="104"/>
      <c r="L68" s="22"/>
      <c r="M68" s="78"/>
    </row>
    <row r="69" spans="1:13" s="23" customFormat="1">
      <c r="A69" s="20"/>
      <c r="B69" s="20"/>
      <c r="C69" s="21"/>
      <c r="D69" s="33"/>
      <c r="E69" s="22"/>
      <c r="F69" s="98"/>
      <c r="G69" s="99"/>
      <c r="H69" s="99"/>
      <c r="I69" s="99"/>
      <c r="J69" s="99"/>
      <c r="K69" s="104"/>
      <c r="L69" s="22"/>
      <c r="M69" s="78"/>
    </row>
    <row r="70" spans="1:13" s="23" customFormat="1">
      <c r="A70" s="20"/>
      <c r="B70" s="20"/>
      <c r="C70" s="21"/>
      <c r="D70" s="33"/>
      <c r="E70" s="22"/>
      <c r="F70" s="98"/>
      <c r="G70" s="99"/>
      <c r="H70" s="99"/>
      <c r="I70" s="99"/>
      <c r="J70" s="99"/>
      <c r="K70" s="104"/>
      <c r="L70" s="22"/>
      <c r="M70" s="78"/>
    </row>
    <row r="71" spans="1:13" s="23" customFormat="1">
      <c r="A71" s="20"/>
      <c r="B71" s="20"/>
      <c r="C71" s="21"/>
      <c r="D71" s="33"/>
      <c r="E71" s="22"/>
      <c r="F71" s="98"/>
      <c r="G71" s="99"/>
      <c r="H71" s="99"/>
      <c r="I71" s="99"/>
      <c r="J71" s="99"/>
      <c r="K71" s="104"/>
      <c r="L71" s="22"/>
      <c r="M71" s="78"/>
    </row>
    <row r="72" spans="1:13" s="23" customFormat="1">
      <c r="A72" s="20"/>
      <c r="B72" s="20"/>
      <c r="C72" s="21"/>
      <c r="D72" s="33"/>
      <c r="E72" s="22"/>
      <c r="F72" s="98"/>
      <c r="G72" s="99"/>
      <c r="H72" s="99"/>
      <c r="I72" s="99"/>
      <c r="J72" s="99"/>
      <c r="K72" s="104"/>
      <c r="L72" s="22"/>
      <c r="M72" s="78"/>
    </row>
    <row r="73" spans="1:13" s="23" customFormat="1">
      <c r="A73" s="20" t="e">
        <f>#REF!+1</f>
        <v>#REF!</v>
      </c>
      <c r="B73" s="20"/>
      <c r="C73" s="21"/>
      <c r="D73" s="33"/>
      <c r="E73" s="22"/>
      <c r="F73" s="98"/>
      <c r="G73" s="99"/>
      <c r="H73" s="99"/>
      <c r="I73" s="99"/>
      <c r="J73" s="99"/>
      <c r="K73" s="104"/>
      <c r="L73" s="22"/>
      <c r="M73" s="78"/>
    </row>
    <row r="74" spans="1:13" s="23" customFormat="1">
      <c r="A74" s="20" t="e">
        <f t="shared" ref="A74:A102" si="2">A73+1</f>
        <v>#REF!</v>
      </c>
      <c r="B74" s="20"/>
      <c r="C74" s="21"/>
      <c r="D74" s="33"/>
      <c r="E74" s="22"/>
      <c r="F74" s="98"/>
      <c r="G74" s="99"/>
      <c r="H74" s="99"/>
      <c r="I74" s="99"/>
      <c r="J74" s="99"/>
      <c r="K74" s="104"/>
      <c r="L74" s="22"/>
      <c r="M74" s="78"/>
    </row>
    <row r="75" spans="1:13" s="23" customFormat="1">
      <c r="A75" s="20" t="e">
        <f t="shared" si="2"/>
        <v>#REF!</v>
      </c>
      <c r="B75" s="20"/>
      <c r="C75" s="21"/>
      <c r="D75" s="33"/>
      <c r="E75" s="22"/>
      <c r="F75" s="98"/>
      <c r="G75" s="99"/>
      <c r="H75" s="99"/>
      <c r="I75" s="99"/>
      <c r="J75" s="99"/>
      <c r="K75" s="104"/>
      <c r="L75" s="22"/>
      <c r="M75" s="78"/>
    </row>
    <row r="76" spans="1:13" s="23" customFormat="1">
      <c r="A76" s="20" t="e">
        <f t="shared" si="2"/>
        <v>#REF!</v>
      </c>
      <c r="B76" s="20"/>
      <c r="C76" s="21"/>
      <c r="D76" s="33"/>
      <c r="E76" s="22"/>
      <c r="F76" s="98"/>
      <c r="G76" s="99"/>
      <c r="H76" s="99"/>
      <c r="I76" s="99"/>
      <c r="J76" s="99"/>
      <c r="K76" s="104"/>
      <c r="L76" s="22"/>
      <c r="M76" s="78"/>
    </row>
    <row r="77" spans="1:13" s="23" customFormat="1">
      <c r="A77" s="20" t="e">
        <f t="shared" si="2"/>
        <v>#REF!</v>
      </c>
      <c r="B77" s="20"/>
      <c r="C77" s="21"/>
      <c r="D77" s="33"/>
      <c r="E77" s="22"/>
      <c r="F77" s="98"/>
      <c r="G77" s="99"/>
      <c r="H77" s="99"/>
      <c r="I77" s="99"/>
      <c r="J77" s="99"/>
      <c r="K77" s="104"/>
      <c r="L77" s="22"/>
      <c r="M77" s="78"/>
    </row>
    <row r="78" spans="1:13" s="23" customFormat="1">
      <c r="A78" s="20" t="e">
        <f t="shared" si="2"/>
        <v>#REF!</v>
      </c>
      <c r="B78" s="20"/>
      <c r="C78" s="21"/>
      <c r="D78" s="33"/>
      <c r="E78" s="22"/>
      <c r="F78" s="98"/>
      <c r="G78" s="99"/>
      <c r="H78" s="99"/>
      <c r="I78" s="99"/>
      <c r="J78" s="99"/>
      <c r="K78" s="104"/>
      <c r="L78" s="22"/>
      <c r="M78" s="78"/>
    </row>
    <row r="79" spans="1:13" s="23" customFormat="1">
      <c r="A79" s="20" t="e">
        <f t="shared" si="2"/>
        <v>#REF!</v>
      </c>
      <c r="B79" s="20"/>
      <c r="C79" s="21"/>
      <c r="D79" s="33"/>
      <c r="E79" s="22"/>
      <c r="F79" s="98"/>
      <c r="G79" s="99"/>
      <c r="H79" s="99"/>
      <c r="I79" s="99"/>
      <c r="J79" s="99"/>
      <c r="K79" s="104"/>
      <c r="L79" s="22"/>
      <c r="M79" s="78"/>
    </row>
    <row r="80" spans="1:13" s="23" customFormat="1">
      <c r="A80" s="20" t="e">
        <f t="shared" si="2"/>
        <v>#REF!</v>
      </c>
      <c r="B80" s="20"/>
      <c r="C80" s="21"/>
      <c r="D80" s="33"/>
      <c r="E80" s="22"/>
      <c r="F80" s="98"/>
      <c r="G80" s="99"/>
      <c r="H80" s="99"/>
      <c r="I80" s="99"/>
      <c r="J80" s="99"/>
      <c r="K80" s="104"/>
      <c r="L80" s="22"/>
      <c r="M80" s="78"/>
    </row>
    <row r="81" spans="1:13" s="23" customFormat="1">
      <c r="A81" s="20" t="e">
        <f t="shared" si="2"/>
        <v>#REF!</v>
      </c>
      <c r="B81" s="20"/>
      <c r="C81" s="21"/>
      <c r="D81" s="33"/>
      <c r="E81" s="22"/>
      <c r="F81" s="98"/>
      <c r="G81" s="99"/>
      <c r="H81" s="99"/>
      <c r="I81" s="99"/>
      <c r="J81" s="99"/>
      <c r="K81" s="104"/>
      <c r="L81" s="22"/>
      <c r="M81" s="78"/>
    </row>
    <row r="82" spans="1:13" s="23" customFormat="1">
      <c r="A82" s="20" t="e">
        <f t="shared" si="2"/>
        <v>#REF!</v>
      </c>
      <c r="B82" s="20"/>
      <c r="C82" s="21"/>
      <c r="D82" s="33"/>
      <c r="E82" s="22"/>
      <c r="F82" s="98"/>
      <c r="G82" s="99"/>
      <c r="H82" s="99"/>
      <c r="I82" s="99"/>
      <c r="J82" s="99"/>
      <c r="K82" s="104"/>
      <c r="L82" s="22"/>
      <c r="M82" s="78"/>
    </row>
    <row r="83" spans="1:13" s="23" customFormat="1">
      <c r="A83" s="20" t="e">
        <f t="shared" si="2"/>
        <v>#REF!</v>
      </c>
      <c r="B83" s="20"/>
      <c r="C83" s="21"/>
      <c r="D83" s="33"/>
      <c r="E83" s="22"/>
      <c r="F83" s="98"/>
      <c r="G83" s="99"/>
      <c r="H83" s="99"/>
      <c r="I83" s="99"/>
      <c r="J83" s="99"/>
      <c r="K83" s="104"/>
      <c r="L83" s="22"/>
      <c r="M83" s="78"/>
    </row>
    <row r="84" spans="1:13" s="23" customFormat="1">
      <c r="A84" s="20" t="e">
        <f t="shared" si="2"/>
        <v>#REF!</v>
      </c>
      <c r="B84" s="20"/>
      <c r="C84" s="21"/>
      <c r="D84" s="33"/>
      <c r="E84" s="22"/>
      <c r="F84" s="98"/>
      <c r="G84" s="99"/>
      <c r="H84" s="99"/>
      <c r="I84" s="99"/>
      <c r="J84" s="99"/>
      <c r="K84" s="104"/>
      <c r="L84" s="22"/>
      <c r="M84" s="78"/>
    </row>
    <row r="85" spans="1:13" s="23" customFormat="1">
      <c r="A85" s="20" t="e">
        <f t="shared" si="2"/>
        <v>#REF!</v>
      </c>
      <c r="B85" s="20"/>
      <c r="C85" s="21"/>
      <c r="D85" s="33"/>
      <c r="E85" s="22"/>
      <c r="F85" s="98"/>
      <c r="G85" s="99"/>
      <c r="H85" s="99"/>
      <c r="I85" s="99"/>
      <c r="J85" s="99"/>
      <c r="K85" s="104"/>
      <c r="L85" s="22"/>
      <c r="M85" s="78"/>
    </row>
    <row r="86" spans="1:13" s="23" customFormat="1">
      <c r="A86" s="20" t="e">
        <f t="shared" si="2"/>
        <v>#REF!</v>
      </c>
      <c r="B86" s="20"/>
      <c r="C86" s="21"/>
      <c r="D86" s="33"/>
      <c r="E86" s="22"/>
      <c r="F86" s="98"/>
      <c r="G86" s="99"/>
      <c r="H86" s="99"/>
      <c r="I86" s="99"/>
      <c r="J86" s="99"/>
      <c r="K86" s="104"/>
      <c r="L86" s="22"/>
      <c r="M86" s="78"/>
    </row>
    <row r="87" spans="1:13" s="23" customFormat="1">
      <c r="A87" s="20" t="e">
        <f t="shared" si="2"/>
        <v>#REF!</v>
      </c>
      <c r="B87" s="20"/>
      <c r="C87" s="21"/>
      <c r="D87" s="33"/>
      <c r="E87" s="22"/>
      <c r="F87" s="98"/>
      <c r="G87" s="99"/>
      <c r="H87" s="99"/>
      <c r="I87" s="99"/>
      <c r="J87" s="99"/>
      <c r="K87" s="104"/>
      <c r="L87" s="22"/>
      <c r="M87" s="78"/>
    </row>
    <row r="88" spans="1:13" s="23" customFormat="1">
      <c r="A88" s="20" t="e">
        <f t="shared" si="2"/>
        <v>#REF!</v>
      </c>
      <c r="B88" s="20"/>
      <c r="C88" s="21"/>
      <c r="D88" s="33"/>
      <c r="E88" s="22"/>
      <c r="F88" s="98"/>
      <c r="G88" s="99"/>
      <c r="H88" s="99"/>
      <c r="I88" s="99"/>
      <c r="J88" s="99"/>
      <c r="K88" s="104"/>
      <c r="L88" s="22"/>
      <c r="M88" s="78"/>
    </row>
    <row r="89" spans="1:13" s="23" customFormat="1">
      <c r="A89" s="20" t="e">
        <f t="shared" si="2"/>
        <v>#REF!</v>
      </c>
      <c r="B89" s="20"/>
      <c r="C89" s="21"/>
      <c r="D89" s="33"/>
      <c r="E89" s="22"/>
      <c r="F89" s="98"/>
      <c r="G89" s="99"/>
      <c r="H89" s="99"/>
      <c r="I89" s="99"/>
      <c r="J89" s="99"/>
      <c r="K89" s="104"/>
      <c r="L89" s="22"/>
      <c r="M89" s="78"/>
    </row>
    <row r="90" spans="1:13" s="23" customFormat="1">
      <c r="A90" s="20" t="e">
        <f t="shared" si="2"/>
        <v>#REF!</v>
      </c>
      <c r="B90" s="20"/>
      <c r="C90" s="21"/>
      <c r="D90" s="33"/>
      <c r="E90" s="22"/>
      <c r="F90" s="98"/>
      <c r="G90" s="99"/>
      <c r="H90" s="99"/>
      <c r="I90" s="99"/>
      <c r="J90" s="99"/>
      <c r="K90" s="104"/>
      <c r="L90" s="22"/>
      <c r="M90" s="78"/>
    </row>
    <row r="91" spans="1:13" s="23" customFormat="1">
      <c r="A91" s="20" t="e">
        <f t="shared" si="2"/>
        <v>#REF!</v>
      </c>
      <c r="B91" s="20"/>
      <c r="C91" s="21"/>
      <c r="D91" s="33"/>
      <c r="E91" s="22"/>
      <c r="F91" s="98"/>
      <c r="G91" s="99"/>
      <c r="H91" s="99"/>
      <c r="I91" s="99"/>
      <c r="J91" s="99"/>
      <c r="K91" s="104"/>
      <c r="L91" s="22"/>
      <c r="M91" s="78"/>
    </row>
    <row r="92" spans="1:13" s="23" customFormat="1">
      <c r="A92" s="20" t="e">
        <f t="shared" si="2"/>
        <v>#REF!</v>
      </c>
      <c r="B92" s="20"/>
      <c r="C92" s="21"/>
      <c r="D92" s="33"/>
      <c r="E92" s="22"/>
      <c r="F92" s="98"/>
      <c r="G92" s="99"/>
      <c r="H92" s="99"/>
      <c r="I92" s="99"/>
      <c r="J92" s="99"/>
      <c r="K92" s="104"/>
      <c r="L92" s="22"/>
      <c r="M92" s="78"/>
    </row>
    <row r="93" spans="1:13" s="23" customFormat="1">
      <c r="A93" s="20" t="e">
        <f t="shared" si="2"/>
        <v>#REF!</v>
      </c>
      <c r="B93" s="20"/>
      <c r="C93" s="21"/>
      <c r="D93" s="33"/>
      <c r="E93" s="22"/>
      <c r="F93" s="98"/>
      <c r="G93" s="99"/>
      <c r="H93" s="99"/>
      <c r="I93" s="99"/>
      <c r="J93" s="99"/>
      <c r="K93" s="104"/>
      <c r="L93" s="22"/>
      <c r="M93" s="78"/>
    </row>
    <row r="94" spans="1:13" s="23" customFormat="1">
      <c r="A94" s="20" t="e">
        <f t="shared" si="2"/>
        <v>#REF!</v>
      </c>
      <c r="B94" s="20"/>
      <c r="C94" s="21"/>
      <c r="D94" s="33"/>
      <c r="E94" s="22"/>
      <c r="F94" s="98"/>
      <c r="G94" s="99"/>
      <c r="H94" s="99"/>
      <c r="I94" s="99"/>
      <c r="J94" s="99"/>
      <c r="K94" s="104"/>
      <c r="L94" s="22"/>
      <c r="M94" s="78"/>
    </row>
    <row r="95" spans="1:13" s="23" customFormat="1">
      <c r="A95" s="20" t="e">
        <f t="shared" si="2"/>
        <v>#REF!</v>
      </c>
      <c r="B95" s="20"/>
      <c r="C95" s="21"/>
      <c r="D95" s="33"/>
      <c r="E95" s="22"/>
      <c r="F95" s="98"/>
      <c r="G95" s="99"/>
      <c r="H95" s="99"/>
      <c r="I95" s="99"/>
      <c r="J95" s="99"/>
      <c r="K95" s="104"/>
      <c r="L95" s="22"/>
      <c r="M95" s="78"/>
    </row>
    <row r="96" spans="1:13" s="23" customFormat="1">
      <c r="A96" s="20" t="e">
        <f t="shared" si="2"/>
        <v>#REF!</v>
      </c>
      <c r="B96" s="20"/>
      <c r="C96" s="21"/>
      <c r="D96" s="33"/>
      <c r="E96" s="22"/>
      <c r="F96" s="98"/>
      <c r="G96" s="99"/>
      <c r="H96" s="99"/>
      <c r="I96" s="99"/>
      <c r="J96" s="99"/>
      <c r="K96" s="104"/>
      <c r="L96" s="22"/>
      <c r="M96" s="78"/>
    </row>
    <row r="97" spans="1:13" s="23" customFormat="1">
      <c r="A97" s="20" t="e">
        <f t="shared" si="2"/>
        <v>#REF!</v>
      </c>
      <c r="B97" s="20"/>
      <c r="C97" s="21"/>
      <c r="D97" s="33"/>
      <c r="E97" s="22"/>
      <c r="F97" s="98"/>
      <c r="G97" s="99"/>
      <c r="H97" s="99"/>
      <c r="I97" s="99"/>
      <c r="J97" s="99"/>
      <c r="K97" s="104"/>
      <c r="L97" s="22"/>
      <c r="M97" s="78"/>
    </row>
    <row r="98" spans="1:13" s="23" customFormat="1">
      <c r="A98" s="20" t="e">
        <f t="shared" si="2"/>
        <v>#REF!</v>
      </c>
      <c r="B98" s="20"/>
      <c r="C98" s="21"/>
      <c r="D98" s="33"/>
      <c r="E98" s="22"/>
      <c r="F98" s="98"/>
      <c r="G98" s="99"/>
      <c r="H98" s="99"/>
      <c r="I98" s="99"/>
      <c r="J98" s="99"/>
      <c r="K98" s="104"/>
      <c r="L98" s="22"/>
      <c r="M98" s="78"/>
    </row>
    <row r="99" spans="1:13" s="23" customFormat="1">
      <c r="A99" s="20" t="e">
        <f t="shared" si="2"/>
        <v>#REF!</v>
      </c>
      <c r="B99" s="20"/>
      <c r="C99" s="21"/>
      <c r="D99" s="33"/>
      <c r="E99" s="22"/>
      <c r="F99" s="98"/>
      <c r="G99" s="99"/>
      <c r="H99" s="99"/>
      <c r="I99" s="99"/>
      <c r="J99" s="99"/>
      <c r="K99" s="104"/>
      <c r="L99" s="22"/>
      <c r="M99" s="78"/>
    </row>
    <row r="100" spans="1:13" s="23" customFormat="1">
      <c r="A100" s="20" t="e">
        <f t="shared" si="2"/>
        <v>#REF!</v>
      </c>
      <c r="B100" s="20"/>
      <c r="C100" s="21"/>
      <c r="D100" s="33"/>
      <c r="E100" s="22"/>
      <c r="F100" s="98"/>
      <c r="G100" s="99"/>
      <c r="H100" s="99"/>
      <c r="I100" s="99"/>
      <c r="J100" s="99"/>
      <c r="K100" s="104"/>
      <c r="L100" s="22"/>
      <c r="M100" s="78"/>
    </row>
    <row r="101" spans="1:13" s="23" customFormat="1">
      <c r="A101" s="20" t="e">
        <f t="shared" si="2"/>
        <v>#REF!</v>
      </c>
      <c r="B101" s="20"/>
      <c r="C101" s="21"/>
      <c r="D101" s="33"/>
      <c r="E101" s="22"/>
      <c r="F101" s="98"/>
      <c r="G101" s="99"/>
      <c r="H101" s="99"/>
      <c r="I101" s="99"/>
      <c r="J101" s="99"/>
      <c r="K101" s="104"/>
      <c r="L101" s="22"/>
      <c r="M101" s="78"/>
    </row>
    <row r="102" spans="1:13" s="23" customFormat="1">
      <c r="A102" s="20" t="e">
        <f t="shared" si="2"/>
        <v>#REF!</v>
      </c>
      <c r="B102" s="20"/>
      <c r="C102" s="21"/>
      <c r="D102" s="33"/>
      <c r="E102" s="22"/>
      <c r="F102" s="98"/>
      <c r="G102" s="99"/>
      <c r="H102" s="99"/>
      <c r="I102" s="99"/>
      <c r="J102" s="99"/>
      <c r="K102" s="104"/>
      <c r="L102" s="22"/>
      <c r="M102" s="78"/>
    </row>
    <row r="103" spans="1:13" s="23" customFormat="1">
      <c r="A103" s="20" t="e">
        <f t="shared" ref="A103:A135" si="3">A102+1</f>
        <v>#REF!</v>
      </c>
      <c r="B103" s="20"/>
      <c r="C103" s="21"/>
      <c r="D103" s="33"/>
      <c r="E103" s="22"/>
      <c r="F103" s="98"/>
      <c r="G103" s="99"/>
      <c r="H103" s="99"/>
      <c r="I103" s="99"/>
      <c r="J103" s="99"/>
      <c r="K103" s="104"/>
      <c r="L103" s="22"/>
      <c r="M103" s="78"/>
    </row>
    <row r="104" spans="1:13" s="23" customFormat="1">
      <c r="A104" s="20" t="e">
        <f t="shared" si="3"/>
        <v>#REF!</v>
      </c>
      <c r="B104" s="20"/>
      <c r="C104" s="21"/>
      <c r="D104" s="33"/>
      <c r="E104" s="22"/>
      <c r="F104" s="98"/>
      <c r="G104" s="99"/>
      <c r="H104" s="99"/>
      <c r="I104" s="99"/>
      <c r="J104" s="99"/>
      <c r="K104" s="104"/>
      <c r="L104" s="22"/>
      <c r="M104" s="78"/>
    </row>
    <row r="105" spans="1:13" s="23" customFormat="1">
      <c r="A105" s="20" t="e">
        <f t="shared" si="3"/>
        <v>#REF!</v>
      </c>
      <c r="B105" s="20"/>
      <c r="C105" s="21"/>
      <c r="D105" s="33"/>
      <c r="E105" s="22"/>
      <c r="F105" s="98"/>
      <c r="G105" s="99"/>
      <c r="H105" s="99"/>
      <c r="I105" s="99"/>
      <c r="J105" s="99"/>
      <c r="K105" s="104"/>
      <c r="L105" s="22"/>
      <c r="M105" s="78"/>
    </row>
    <row r="106" spans="1:13" s="23" customFormat="1">
      <c r="A106" s="20" t="e">
        <f t="shared" si="3"/>
        <v>#REF!</v>
      </c>
      <c r="B106" s="20"/>
      <c r="C106" s="21"/>
      <c r="D106" s="33"/>
      <c r="E106" s="22"/>
      <c r="F106" s="98"/>
      <c r="G106" s="99"/>
      <c r="H106" s="99"/>
      <c r="I106" s="99"/>
      <c r="J106" s="99"/>
      <c r="K106" s="104"/>
      <c r="L106" s="22"/>
      <c r="M106" s="78"/>
    </row>
    <row r="107" spans="1:13" s="23" customFormat="1">
      <c r="A107" s="20" t="e">
        <f t="shared" si="3"/>
        <v>#REF!</v>
      </c>
      <c r="B107" s="20"/>
      <c r="C107" s="21"/>
      <c r="D107" s="33"/>
      <c r="E107" s="22"/>
      <c r="F107" s="98"/>
      <c r="G107" s="99"/>
      <c r="H107" s="99"/>
      <c r="I107" s="99"/>
      <c r="J107" s="99"/>
      <c r="K107" s="104"/>
      <c r="L107" s="22"/>
      <c r="M107" s="78"/>
    </row>
    <row r="108" spans="1:13" s="23" customFormat="1">
      <c r="A108" s="20" t="e">
        <f t="shared" si="3"/>
        <v>#REF!</v>
      </c>
      <c r="B108" s="20"/>
      <c r="C108" s="21"/>
      <c r="D108" s="33"/>
      <c r="E108" s="22"/>
      <c r="F108" s="98"/>
      <c r="G108" s="99"/>
      <c r="H108" s="99"/>
      <c r="I108" s="99"/>
      <c r="J108" s="99"/>
      <c r="K108" s="104"/>
      <c r="L108" s="22"/>
      <c r="M108" s="78"/>
    </row>
    <row r="109" spans="1:13" s="23" customFormat="1">
      <c r="A109" s="20" t="e">
        <f t="shared" si="3"/>
        <v>#REF!</v>
      </c>
      <c r="B109" s="20"/>
      <c r="C109" s="21"/>
      <c r="D109" s="33"/>
      <c r="E109" s="22"/>
      <c r="F109" s="98"/>
      <c r="G109" s="99"/>
      <c r="H109" s="99"/>
      <c r="I109" s="99"/>
      <c r="J109" s="99"/>
      <c r="K109" s="104"/>
      <c r="L109" s="22"/>
      <c r="M109" s="78"/>
    </row>
    <row r="110" spans="1:13" s="23" customFormat="1">
      <c r="A110" s="20" t="e">
        <f t="shared" si="3"/>
        <v>#REF!</v>
      </c>
      <c r="B110" s="20"/>
      <c r="C110" s="21"/>
      <c r="D110" s="33"/>
      <c r="E110" s="22"/>
      <c r="F110" s="98"/>
      <c r="G110" s="99"/>
      <c r="H110" s="99"/>
      <c r="I110" s="99"/>
      <c r="J110" s="99"/>
      <c r="K110" s="104"/>
      <c r="L110" s="22"/>
      <c r="M110" s="78"/>
    </row>
    <row r="111" spans="1:13" s="23" customFormat="1">
      <c r="A111" s="20" t="e">
        <f t="shared" si="3"/>
        <v>#REF!</v>
      </c>
      <c r="B111" s="20"/>
      <c r="C111" s="21"/>
      <c r="D111" s="33"/>
      <c r="E111" s="22"/>
      <c r="F111" s="98"/>
      <c r="G111" s="99"/>
      <c r="H111" s="99"/>
      <c r="I111" s="99"/>
      <c r="J111" s="99"/>
      <c r="K111" s="104"/>
      <c r="L111" s="22"/>
      <c r="M111" s="78"/>
    </row>
    <row r="112" spans="1:13" s="23" customFormat="1">
      <c r="A112" s="20" t="e">
        <f t="shared" si="3"/>
        <v>#REF!</v>
      </c>
      <c r="B112" s="20"/>
      <c r="C112" s="21"/>
      <c r="D112" s="33"/>
      <c r="E112" s="22"/>
      <c r="F112" s="98"/>
      <c r="G112" s="99"/>
      <c r="H112" s="99"/>
      <c r="I112" s="99"/>
      <c r="J112" s="99"/>
      <c r="K112" s="104"/>
      <c r="L112" s="22"/>
      <c r="M112" s="78"/>
    </row>
    <row r="113" spans="1:13" s="23" customFormat="1">
      <c r="A113" s="20" t="e">
        <f t="shared" si="3"/>
        <v>#REF!</v>
      </c>
      <c r="B113" s="20"/>
      <c r="C113" s="21"/>
      <c r="D113" s="33"/>
      <c r="E113" s="22"/>
      <c r="F113" s="98"/>
      <c r="G113" s="99"/>
      <c r="H113" s="99"/>
      <c r="I113" s="99"/>
      <c r="J113" s="99"/>
      <c r="K113" s="104"/>
      <c r="L113" s="22"/>
      <c r="M113" s="78"/>
    </row>
    <row r="114" spans="1:13" s="23" customFormat="1">
      <c r="A114" s="20" t="e">
        <f t="shared" si="3"/>
        <v>#REF!</v>
      </c>
      <c r="B114" s="20"/>
      <c r="C114" s="21"/>
      <c r="D114" s="33"/>
      <c r="E114" s="22"/>
      <c r="F114" s="98"/>
      <c r="G114" s="99"/>
      <c r="H114" s="99"/>
      <c r="I114" s="99"/>
      <c r="J114" s="99"/>
      <c r="K114" s="104"/>
      <c r="L114" s="22"/>
      <c r="M114" s="78"/>
    </row>
    <row r="115" spans="1:13" s="23" customFormat="1">
      <c r="A115" s="20" t="e">
        <f t="shared" si="3"/>
        <v>#REF!</v>
      </c>
      <c r="B115" s="20"/>
      <c r="C115" s="21"/>
      <c r="D115" s="33"/>
      <c r="E115" s="22"/>
      <c r="F115" s="98"/>
      <c r="G115" s="99"/>
      <c r="H115" s="99"/>
      <c r="I115" s="99"/>
      <c r="J115" s="99"/>
      <c r="K115" s="104"/>
      <c r="L115" s="22"/>
      <c r="M115" s="78"/>
    </row>
    <row r="116" spans="1:13" s="23" customFormat="1">
      <c r="A116" s="20" t="e">
        <f t="shared" si="3"/>
        <v>#REF!</v>
      </c>
      <c r="B116" s="20"/>
      <c r="C116" s="21"/>
      <c r="D116" s="33"/>
      <c r="E116" s="22"/>
      <c r="F116" s="98"/>
      <c r="G116" s="99"/>
      <c r="H116" s="99"/>
      <c r="I116" s="99"/>
      <c r="J116" s="99"/>
      <c r="K116" s="104"/>
      <c r="L116" s="22"/>
      <c r="M116" s="78"/>
    </row>
    <row r="117" spans="1:13" s="23" customFormat="1">
      <c r="A117" s="20" t="e">
        <f t="shared" si="3"/>
        <v>#REF!</v>
      </c>
      <c r="B117" s="20"/>
      <c r="C117" s="21"/>
      <c r="D117" s="33"/>
      <c r="E117" s="22"/>
      <c r="F117" s="98"/>
      <c r="G117" s="99"/>
      <c r="H117" s="99"/>
      <c r="I117" s="99"/>
      <c r="J117" s="99"/>
      <c r="K117" s="104"/>
      <c r="L117" s="22"/>
      <c r="M117" s="78"/>
    </row>
    <row r="118" spans="1:13" s="23" customFormat="1">
      <c r="A118" s="20" t="e">
        <f t="shared" si="3"/>
        <v>#REF!</v>
      </c>
      <c r="B118" s="20"/>
      <c r="C118" s="21"/>
      <c r="D118" s="33"/>
      <c r="E118" s="22"/>
      <c r="F118" s="98"/>
      <c r="G118" s="99"/>
      <c r="H118" s="99"/>
      <c r="I118" s="99"/>
      <c r="J118" s="99"/>
      <c r="K118" s="104"/>
      <c r="L118" s="22"/>
      <c r="M118" s="78"/>
    </row>
    <row r="119" spans="1:13" s="23" customFormat="1">
      <c r="A119" s="20" t="e">
        <f t="shared" si="3"/>
        <v>#REF!</v>
      </c>
      <c r="B119" s="20"/>
      <c r="C119" s="21"/>
      <c r="D119" s="33"/>
      <c r="E119" s="22"/>
      <c r="F119" s="98"/>
      <c r="G119" s="99"/>
      <c r="H119" s="99"/>
      <c r="I119" s="99"/>
      <c r="J119" s="99"/>
      <c r="K119" s="104"/>
      <c r="L119" s="22"/>
      <c r="M119" s="78"/>
    </row>
    <row r="120" spans="1:13" s="23" customFormat="1">
      <c r="A120" s="20" t="e">
        <f t="shared" si="3"/>
        <v>#REF!</v>
      </c>
      <c r="B120" s="20"/>
      <c r="C120" s="21"/>
      <c r="D120" s="33"/>
      <c r="E120" s="22"/>
      <c r="F120" s="98"/>
      <c r="G120" s="99"/>
      <c r="H120" s="99"/>
      <c r="I120" s="99"/>
      <c r="J120" s="99"/>
      <c r="K120" s="104"/>
      <c r="L120" s="22"/>
      <c r="M120" s="78"/>
    </row>
    <row r="121" spans="1:13" s="23" customFormat="1">
      <c r="A121" s="20" t="e">
        <f t="shared" si="3"/>
        <v>#REF!</v>
      </c>
      <c r="B121" s="20"/>
      <c r="C121" s="21"/>
      <c r="D121" s="33"/>
      <c r="E121" s="22"/>
      <c r="F121" s="98"/>
      <c r="G121" s="99"/>
      <c r="H121" s="99"/>
      <c r="I121" s="99"/>
      <c r="J121" s="99"/>
      <c r="K121" s="104"/>
      <c r="L121" s="22"/>
      <c r="M121" s="78"/>
    </row>
    <row r="122" spans="1:13" s="23" customFormat="1">
      <c r="A122" s="20" t="e">
        <f t="shared" si="3"/>
        <v>#REF!</v>
      </c>
      <c r="B122" s="20"/>
      <c r="C122" s="21"/>
      <c r="D122" s="33"/>
      <c r="E122" s="22"/>
      <c r="F122" s="98"/>
      <c r="G122" s="99"/>
      <c r="H122" s="99"/>
      <c r="I122" s="99"/>
      <c r="J122" s="99"/>
      <c r="K122" s="104"/>
      <c r="L122" s="22"/>
      <c r="M122" s="78"/>
    </row>
    <row r="123" spans="1:13" s="23" customFormat="1">
      <c r="A123" s="20" t="e">
        <f t="shared" si="3"/>
        <v>#REF!</v>
      </c>
      <c r="B123" s="20"/>
      <c r="C123" s="21"/>
      <c r="D123" s="33"/>
      <c r="E123" s="22"/>
      <c r="F123" s="98"/>
      <c r="G123" s="99"/>
      <c r="H123" s="99"/>
      <c r="I123" s="99"/>
      <c r="J123" s="99"/>
      <c r="K123" s="104"/>
      <c r="L123" s="22"/>
      <c r="M123" s="78"/>
    </row>
    <row r="124" spans="1:13" s="23" customFormat="1">
      <c r="A124" s="20" t="e">
        <f t="shared" si="3"/>
        <v>#REF!</v>
      </c>
      <c r="B124" s="20"/>
      <c r="C124" s="21"/>
      <c r="D124" s="33"/>
      <c r="E124" s="22"/>
      <c r="F124" s="98"/>
      <c r="G124" s="99"/>
      <c r="H124" s="99"/>
      <c r="I124" s="99"/>
      <c r="J124" s="99"/>
      <c r="K124" s="104"/>
      <c r="L124" s="22"/>
      <c r="M124" s="78"/>
    </row>
    <row r="125" spans="1:13" s="23" customFormat="1">
      <c r="A125" s="20" t="e">
        <f t="shared" si="3"/>
        <v>#REF!</v>
      </c>
      <c r="B125" s="20"/>
      <c r="C125" s="21"/>
      <c r="D125" s="33"/>
      <c r="E125" s="22"/>
      <c r="F125" s="98"/>
      <c r="G125" s="99"/>
      <c r="H125" s="99"/>
      <c r="I125" s="99"/>
      <c r="J125" s="99"/>
      <c r="K125" s="104"/>
      <c r="L125" s="22"/>
      <c r="M125" s="78"/>
    </row>
    <row r="126" spans="1:13" s="23" customFormat="1">
      <c r="A126" s="20" t="e">
        <f t="shared" si="3"/>
        <v>#REF!</v>
      </c>
      <c r="B126" s="20"/>
      <c r="C126" s="21"/>
      <c r="D126" s="33"/>
      <c r="E126" s="22"/>
      <c r="F126" s="98"/>
      <c r="G126" s="99"/>
      <c r="H126" s="99"/>
      <c r="I126" s="99"/>
      <c r="J126" s="99"/>
      <c r="K126" s="104"/>
      <c r="L126" s="22"/>
      <c r="M126" s="78"/>
    </row>
    <row r="127" spans="1:13" s="23" customFormat="1">
      <c r="A127" s="20" t="e">
        <f t="shared" si="3"/>
        <v>#REF!</v>
      </c>
      <c r="B127" s="20"/>
      <c r="C127" s="21"/>
      <c r="D127" s="33"/>
      <c r="E127" s="22"/>
      <c r="F127" s="98"/>
      <c r="G127" s="99"/>
      <c r="H127" s="99"/>
      <c r="I127" s="99"/>
      <c r="J127" s="99"/>
      <c r="K127" s="104"/>
      <c r="L127" s="22"/>
      <c r="M127" s="78"/>
    </row>
    <row r="128" spans="1:13" s="23" customFormat="1">
      <c r="A128" s="20" t="e">
        <f t="shared" si="3"/>
        <v>#REF!</v>
      </c>
      <c r="B128" s="20"/>
      <c r="C128" s="21"/>
      <c r="D128" s="33"/>
      <c r="E128" s="22"/>
      <c r="F128" s="98"/>
      <c r="G128" s="99"/>
      <c r="H128" s="99"/>
      <c r="I128" s="99"/>
      <c r="J128" s="99"/>
      <c r="K128" s="104"/>
      <c r="L128" s="22"/>
      <c r="M128" s="78"/>
    </row>
    <row r="129" spans="1:13" s="23" customFormat="1">
      <c r="A129" s="20" t="e">
        <f t="shared" si="3"/>
        <v>#REF!</v>
      </c>
      <c r="B129" s="20"/>
      <c r="C129" s="21"/>
      <c r="D129" s="33"/>
      <c r="E129" s="22"/>
      <c r="F129" s="98"/>
      <c r="G129" s="99"/>
      <c r="H129" s="99"/>
      <c r="I129" s="99"/>
      <c r="J129" s="99"/>
      <c r="K129" s="104"/>
      <c r="L129" s="22"/>
      <c r="M129" s="78"/>
    </row>
    <row r="130" spans="1:13" s="23" customFormat="1">
      <c r="A130" s="20" t="e">
        <f t="shared" si="3"/>
        <v>#REF!</v>
      </c>
      <c r="B130" s="20"/>
      <c r="C130" s="21"/>
      <c r="D130" s="33"/>
      <c r="E130" s="22"/>
      <c r="F130" s="98"/>
      <c r="G130" s="99"/>
      <c r="H130" s="99"/>
      <c r="I130" s="99"/>
      <c r="J130" s="99"/>
      <c r="K130" s="104"/>
      <c r="L130" s="22"/>
      <c r="M130" s="78"/>
    </row>
    <row r="131" spans="1:13" s="23" customFormat="1">
      <c r="A131" s="20" t="e">
        <f t="shared" si="3"/>
        <v>#REF!</v>
      </c>
      <c r="B131" s="20"/>
      <c r="C131" s="21"/>
      <c r="D131" s="33"/>
      <c r="E131" s="22"/>
      <c r="F131" s="98"/>
      <c r="G131" s="99"/>
      <c r="H131" s="99"/>
      <c r="I131" s="99"/>
      <c r="J131" s="99"/>
      <c r="K131" s="104"/>
      <c r="L131" s="22"/>
      <c r="M131" s="78"/>
    </row>
    <row r="132" spans="1:13" s="23" customFormat="1">
      <c r="A132" s="20" t="e">
        <f t="shared" si="3"/>
        <v>#REF!</v>
      </c>
      <c r="B132" s="20"/>
      <c r="C132" s="21"/>
      <c r="D132" s="33"/>
      <c r="E132" s="22"/>
      <c r="F132" s="98"/>
      <c r="G132" s="99"/>
      <c r="H132" s="99"/>
      <c r="I132" s="99"/>
      <c r="J132" s="99"/>
      <c r="K132" s="104"/>
      <c r="L132" s="22"/>
      <c r="M132" s="78"/>
    </row>
    <row r="133" spans="1:13" s="23" customFormat="1">
      <c r="A133" s="20" t="e">
        <f t="shared" si="3"/>
        <v>#REF!</v>
      </c>
      <c r="B133" s="20"/>
      <c r="C133" s="21"/>
      <c r="D133" s="33"/>
      <c r="E133" s="22"/>
      <c r="F133" s="98"/>
      <c r="G133" s="99"/>
      <c r="H133" s="99"/>
      <c r="I133" s="99"/>
      <c r="J133" s="99"/>
      <c r="K133" s="104"/>
      <c r="L133" s="22"/>
      <c r="M133" s="78"/>
    </row>
    <row r="134" spans="1:13" s="23" customFormat="1">
      <c r="A134" s="20" t="e">
        <f t="shared" si="3"/>
        <v>#REF!</v>
      </c>
      <c r="B134" s="20"/>
      <c r="C134" s="21"/>
      <c r="D134" s="33"/>
      <c r="E134" s="22"/>
      <c r="F134" s="98"/>
      <c r="G134" s="99"/>
      <c r="H134" s="99"/>
      <c r="I134" s="99"/>
      <c r="J134" s="99"/>
      <c r="K134" s="104"/>
      <c r="L134" s="22"/>
      <c r="M134" s="78"/>
    </row>
    <row r="135" spans="1:13" s="23" customFormat="1">
      <c r="A135" s="20" t="e">
        <f t="shared" si="3"/>
        <v>#REF!</v>
      </c>
      <c r="B135" s="20"/>
      <c r="C135" s="21"/>
      <c r="D135" s="33"/>
      <c r="E135" s="22"/>
      <c r="F135" s="98"/>
      <c r="G135" s="99"/>
      <c r="H135" s="99"/>
      <c r="I135" s="99"/>
      <c r="J135" s="99"/>
      <c r="K135" s="104"/>
      <c r="L135" s="22"/>
      <c r="M135" s="78"/>
    </row>
    <row r="136" spans="1:13" s="23" customFormat="1">
      <c r="C136" s="28"/>
      <c r="D136" s="33"/>
      <c r="E136" s="22"/>
      <c r="F136" s="98"/>
      <c r="G136" s="99"/>
      <c r="H136" s="99"/>
      <c r="I136" s="99"/>
      <c r="J136" s="99"/>
      <c r="K136" s="104"/>
      <c r="L136" s="22"/>
      <c r="M136" s="78"/>
    </row>
    <row r="137" spans="1:13" s="23" customFormat="1">
      <c r="C137" s="28"/>
      <c r="D137" s="33"/>
      <c r="E137" s="22"/>
      <c r="F137" s="98"/>
      <c r="G137" s="99"/>
      <c r="H137" s="99"/>
      <c r="I137" s="99"/>
      <c r="J137" s="99"/>
      <c r="K137" s="104"/>
      <c r="L137" s="22"/>
      <c r="M137" s="78"/>
    </row>
    <row r="138" spans="1:13" s="23" customFormat="1">
      <c r="C138" s="28"/>
      <c r="D138" s="33"/>
      <c r="E138" s="22"/>
      <c r="F138" s="98"/>
      <c r="G138" s="99"/>
      <c r="H138" s="99"/>
      <c r="I138" s="99"/>
      <c r="J138" s="99"/>
      <c r="K138" s="104"/>
      <c r="L138" s="22"/>
      <c r="M138" s="78"/>
    </row>
    <row r="139" spans="1:13" s="23" customFormat="1">
      <c r="C139" s="28"/>
      <c r="D139" s="33"/>
      <c r="E139" s="22"/>
      <c r="F139" s="98"/>
      <c r="G139" s="99"/>
      <c r="H139" s="99"/>
      <c r="I139" s="99"/>
      <c r="J139" s="99"/>
      <c r="K139" s="104"/>
      <c r="L139" s="22"/>
      <c r="M139" s="78"/>
    </row>
    <row r="140" spans="1:13" s="23" customFormat="1">
      <c r="C140" s="28"/>
      <c r="D140" s="33"/>
      <c r="E140" s="22"/>
      <c r="F140" s="98"/>
      <c r="G140" s="99"/>
      <c r="H140" s="99"/>
      <c r="I140" s="99"/>
      <c r="J140" s="99"/>
      <c r="K140" s="104"/>
      <c r="L140" s="22"/>
      <c r="M140" s="78"/>
    </row>
    <row r="141" spans="1:13" s="23" customFormat="1">
      <c r="C141" s="28"/>
      <c r="D141" s="33"/>
      <c r="E141" s="22"/>
      <c r="F141" s="98"/>
      <c r="G141" s="99"/>
      <c r="H141" s="99"/>
      <c r="I141" s="99"/>
      <c r="J141" s="99"/>
      <c r="K141" s="104"/>
      <c r="L141" s="22"/>
      <c r="M141" s="78"/>
    </row>
    <row r="142" spans="1:13" s="23" customFormat="1">
      <c r="C142" s="28"/>
      <c r="D142" s="33"/>
      <c r="E142" s="22"/>
      <c r="F142" s="98"/>
      <c r="G142" s="99"/>
      <c r="H142" s="99"/>
      <c r="I142" s="99"/>
      <c r="J142" s="99"/>
      <c r="K142" s="104"/>
      <c r="L142" s="22"/>
      <c r="M142" s="78"/>
    </row>
    <row r="143" spans="1:13" s="23" customFormat="1">
      <c r="C143" s="28"/>
      <c r="D143" s="33"/>
      <c r="E143" s="22"/>
      <c r="F143" s="98"/>
      <c r="G143" s="99"/>
      <c r="H143" s="99"/>
      <c r="I143" s="99"/>
      <c r="J143" s="99"/>
      <c r="K143" s="104"/>
      <c r="L143" s="22"/>
      <c r="M143" s="78"/>
    </row>
    <row r="144" spans="1:13" s="23" customFormat="1">
      <c r="C144" s="28"/>
      <c r="D144" s="33"/>
      <c r="E144" s="22"/>
      <c r="F144" s="98"/>
      <c r="G144" s="99"/>
      <c r="H144" s="99"/>
      <c r="I144" s="99"/>
      <c r="J144" s="99"/>
      <c r="K144" s="104"/>
      <c r="L144" s="22"/>
      <c r="M144" s="78"/>
    </row>
    <row r="145" spans="3:13" s="23" customFormat="1">
      <c r="C145" s="28"/>
      <c r="D145" s="33"/>
      <c r="E145" s="22"/>
      <c r="F145" s="98"/>
      <c r="G145" s="99"/>
      <c r="H145" s="99"/>
      <c r="I145" s="99"/>
      <c r="J145" s="99"/>
      <c r="K145" s="104"/>
      <c r="L145" s="22"/>
      <c r="M145" s="78"/>
    </row>
    <row r="146" spans="3:13" s="23" customFormat="1">
      <c r="C146" s="28"/>
      <c r="D146" s="33"/>
      <c r="E146" s="22"/>
      <c r="F146" s="98"/>
      <c r="G146" s="99"/>
      <c r="H146" s="99"/>
      <c r="I146" s="99"/>
      <c r="J146" s="99"/>
      <c r="K146" s="104"/>
      <c r="L146" s="22"/>
      <c r="M146" s="78"/>
    </row>
    <row r="147" spans="3:13" s="23" customFormat="1">
      <c r="C147" s="28"/>
      <c r="D147" s="33"/>
      <c r="E147" s="22"/>
      <c r="F147" s="98"/>
      <c r="G147" s="99"/>
      <c r="H147" s="99"/>
      <c r="I147" s="99"/>
      <c r="J147" s="99"/>
      <c r="K147" s="104"/>
      <c r="L147" s="22"/>
      <c r="M147" s="78"/>
    </row>
    <row r="148" spans="3:13" s="23" customFormat="1">
      <c r="C148" s="28"/>
      <c r="D148" s="33"/>
      <c r="E148" s="22"/>
      <c r="F148" s="98"/>
      <c r="G148" s="99"/>
      <c r="H148" s="99"/>
      <c r="I148" s="99"/>
      <c r="J148" s="99"/>
      <c r="K148" s="104"/>
      <c r="L148" s="22"/>
      <c r="M148" s="78"/>
    </row>
    <row r="149" spans="3:13" s="23" customFormat="1">
      <c r="C149" s="28"/>
      <c r="D149" s="33"/>
      <c r="E149" s="22"/>
      <c r="F149" s="98"/>
      <c r="G149" s="99"/>
      <c r="H149" s="99"/>
      <c r="I149" s="99"/>
      <c r="J149" s="99"/>
      <c r="K149" s="104"/>
      <c r="L149" s="22"/>
      <c r="M149" s="78"/>
    </row>
    <row r="150" spans="3:13" s="23" customFormat="1">
      <c r="C150" s="28"/>
      <c r="D150" s="33"/>
      <c r="E150" s="22"/>
      <c r="F150" s="98"/>
      <c r="G150" s="99"/>
      <c r="H150" s="99"/>
      <c r="I150" s="99"/>
      <c r="J150" s="99"/>
      <c r="K150" s="104"/>
      <c r="L150" s="22"/>
      <c r="M150" s="78"/>
    </row>
    <row r="151" spans="3:13" s="23" customFormat="1">
      <c r="C151" s="28"/>
      <c r="D151" s="33"/>
      <c r="E151" s="22"/>
      <c r="F151" s="98"/>
      <c r="G151" s="99"/>
      <c r="H151" s="99"/>
      <c r="I151" s="99"/>
      <c r="J151" s="99"/>
      <c r="K151" s="104"/>
      <c r="L151" s="22"/>
      <c r="M151" s="78"/>
    </row>
    <row r="152" spans="3:13" s="23" customFormat="1">
      <c r="C152" s="28"/>
      <c r="D152" s="33"/>
      <c r="E152" s="22"/>
      <c r="F152" s="98"/>
      <c r="G152" s="99"/>
      <c r="H152" s="99"/>
      <c r="I152" s="99"/>
      <c r="J152" s="99"/>
      <c r="K152" s="104"/>
      <c r="L152" s="22"/>
      <c r="M152" s="78"/>
    </row>
    <row r="153" spans="3:13" s="23" customFormat="1">
      <c r="C153" s="28"/>
      <c r="D153" s="33"/>
      <c r="E153" s="22"/>
      <c r="F153" s="98"/>
      <c r="G153" s="99"/>
      <c r="H153" s="99"/>
      <c r="I153" s="99"/>
      <c r="J153" s="99"/>
      <c r="K153" s="104"/>
      <c r="L153" s="22"/>
      <c r="M153" s="78"/>
    </row>
    <row r="154" spans="3:13" s="23" customFormat="1">
      <c r="C154" s="28"/>
      <c r="D154" s="33"/>
      <c r="E154" s="22"/>
      <c r="F154" s="98"/>
      <c r="G154" s="99"/>
      <c r="H154" s="99"/>
      <c r="I154" s="99"/>
      <c r="J154" s="99"/>
      <c r="K154" s="104"/>
      <c r="L154" s="22"/>
      <c r="M154" s="78"/>
    </row>
    <row r="155" spans="3:13" s="23" customFormat="1">
      <c r="C155" s="28"/>
      <c r="D155" s="33"/>
      <c r="E155" s="22"/>
      <c r="F155" s="98"/>
      <c r="G155" s="99"/>
      <c r="H155" s="99"/>
      <c r="I155" s="99"/>
      <c r="J155" s="99"/>
      <c r="K155" s="104"/>
      <c r="L155" s="22"/>
      <c r="M155" s="78"/>
    </row>
    <row r="156" spans="3:13" s="23" customFormat="1">
      <c r="C156" s="28"/>
      <c r="D156" s="33"/>
      <c r="E156" s="22"/>
      <c r="F156" s="98"/>
      <c r="G156" s="99"/>
      <c r="H156" s="99"/>
      <c r="I156" s="99"/>
      <c r="J156" s="99"/>
      <c r="K156" s="104"/>
      <c r="L156" s="22"/>
      <c r="M156" s="78"/>
    </row>
    <row r="157" spans="3:13" s="23" customFormat="1">
      <c r="C157" s="28"/>
      <c r="D157" s="33"/>
      <c r="E157" s="22"/>
      <c r="F157" s="98"/>
      <c r="G157" s="99"/>
      <c r="H157" s="99"/>
      <c r="I157" s="99"/>
      <c r="J157" s="99"/>
      <c r="K157" s="104"/>
      <c r="L157" s="22"/>
      <c r="M157" s="78"/>
    </row>
    <row r="158" spans="3:13" s="23" customFormat="1">
      <c r="C158" s="28"/>
      <c r="D158" s="33"/>
      <c r="E158" s="22"/>
      <c r="F158" s="98"/>
      <c r="G158" s="99"/>
      <c r="H158" s="99"/>
      <c r="I158" s="99"/>
      <c r="J158" s="99"/>
      <c r="K158" s="104"/>
      <c r="L158" s="22"/>
      <c r="M158" s="78"/>
    </row>
    <row r="159" spans="3:13" s="23" customFormat="1">
      <c r="C159" s="28"/>
      <c r="D159" s="33"/>
      <c r="E159" s="22"/>
      <c r="F159" s="98"/>
      <c r="G159" s="99"/>
      <c r="H159" s="99"/>
      <c r="I159" s="99"/>
      <c r="J159" s="99"/>
      <c r="K159" s="104"/>
      <c r="L159" s="22"/>
      <c r="M159" s="78"/>
    </row>
    <row r="160" spans="3:13" s="23" customFormat="1">
      <c r="C160" s="28"/>
      <c r="D160" s="33"/>
      <c r="E160" s="22"/>
      <c r="F160" s="98"/>
      <c r="G160" s="99"/>
      <c r="H160" s="99"/>
      <c r="I160" s="99"/>
      <c r="J160" s="99"/>
      <c r="K160" s="104"/>
      <c r="L160" s="22"/>
      <c r="M160" s="78"/>
    </row>
    <row r="161" spans="3:13" s="23" customFormat="1">
      <c r="C161" s="28"/>
      <c r="D161" s="33"/>
      <c r="E161" s="22"/>
      <c r="F161" s="98"/>
      <c r="G161" s="99"/>
      <c r="H161" s="99"/>
      <c r="I161" s="99"/>
      <c r="J161" s="99"/>
      <c r="K161" s="104"/>
      <c r="L161" s="22"/>
      <c r="M161" s="78"/>
    </row>
    <row r="162" spans="3:13" s="23" customFormat="1">
      <c r="C162" s="28"/>
      <c r="D162" s="33"/>
      <c r="E162" s="22"/>
      <c r="F162" s="98"/>
      <c r="G162" s="99"/>
      <c r="H162" s="99"/>
      <c r="I162" s="99"/>
      <c r="J162" s="99"/>
      <c r="K162" s="104"/>
      <c r="L162" s="22"/>
      <c r="M162" s="78"/>
    </row>
    <row r="163" spans="3:13" s="23" customFormat="1">
      <c r="C163" s="28"/>
      <c r="D163" s="33"/>
      <c r="E163" s="22"/>
      <c r="F163" s="98"/>
      <c r="G163" s="99"/>
      <c r="H163" s="99"/>
      <c r="I163" s="99"/>
      <c r="J163" s="99"/>
      <c r="K163" s="104"/>
      <c r="L163" s="22"/>
      <c r="M163" s="78"/>
    </row>
    <row r="164" spans="3:13" s="23" customFormat="1">
      <c r="C164" s="28"/>
      <c r="D164" s="33"/>
      <c r="E164" s="22"/>
      <c r="F164" s="98"/>
      <c r="G164" s="99"/>
      <c r="H164" s="99"/>
      <c r="I164" s="99"/>
      <c r="J164" s="99"/>
      <c r="K164" s="104"/>
      <c r="L164" s="22"/>
      <c r="M164" s="78"/>
    </row>
    <row r="165" spans="3:13" s="23" customFormat="1">
      <c r="C165" s="28"/>
      <c r="D165" s="33"/>
      <c r="E165" s="22"/>
      <c r="F165" s="98"/>
      <c r="G165" s="99"/>
      <c r="H165" s="99"/>
      <c r="I165" s="99"/>
      <c r="J165" s="99"/>
      <c r="K165" s="104"/>
      <c r="L165" s="22"/>
      <c r="M165" s="78"/>
    </row>
    <row r="166" spans="3:13" s="23" customFormat="1">
      <c r="C166" s="28"/>
      <c r="D166" s="33"/>
      <c r="E166" s="22"/>
      <c r="F166" s="98"/>
      <c r="G166" s="99"/>
      <c r="H166" s="99"/>
      <c r="I166" s="99"/>
      <c r="J166" s="99"/>
      <c r="K166" s="104"/>
      <c r="L166" s="22"/>
      <c r="M166" s="78"/>
    </row>
    <row r="167" spans="3:13" s="23" customFormat="1">
      <c r="C167" s="28"/>
      <c r="D167" s="33"/>
      <c r="E167" s="22"/>
      <c r="F167" s="98"/>
      <c r="G167" s="99"/>
      <c r="H167" s="99"/>
      <c r="I167" s="99"/>
      <c r="J167" s="99"/>
      <c r="K167" s="104"/>
      <c r="L167" s="22"/>
      <c r="M167" s="78"/>
    </row>
    <row r="168" spans="3:13" s="23" customFormat="1">
      <c r="C168" s="28"/>
      <c r="D168" s="33"/>
      <c r="E168" s="22"/>
      <c r="F168" s="98"/>
      <c r="G168" s="99"/>
      <c r="H168" s="99"/>
      <c r="I168" s="99"/>
      <c r="J168" s="99"/>
      <c r="K168" s="104"/>
      <c r="L168" s="22"/>
      <c r="M168" s="78"/>
    </row>
  </sheetData>
  <mergeCells count="13">
    <mergeCell ref="M3:M4"/>
    <mergeCell ref="I3:I4"/>
    <mergeCell ref="J3:J4"/>
    <mergeCell ref="C3:C4"/>
    <mergeCell ref="B3:B4"/>
    <mergeCell ref="L3:L4"/>
    <mergeCell ref="A3:A4"/>
    <mergeCell ref="G3:G4"/>
    <mergeCell ref="K3:K4"/>
    <mergeCell ref="D3:D4"/>
    <mergeCell ref="E3:E4"/>
    <mergeCell ref="F3:F4"/>
    <mergeCell ref="H3:H4"/>
  </mergeCells>
  <phoneticPr fontId="2" type="noConversion"/>
  <pageMargins left="0.31496062992125984" right="0.19685039370078741" top="0.6692913385826772" bottom="0.35433070866141736" header="0.39370078740157483" footer="0.35433070866141736"/>
  <pageSetup paperSize="9" scale="75" orientation="landscape"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UpperC2-Sum</vt:lpstr>
      <vt:lpstr>UpperC2-Projects(2)</vt:lpstr>
      <vt:lpstr>'UpperC2-Projects(2)'!Print_Area</vt:lpstr>
      <vt:lpstr>'UpperC2-Sum'!Print_Area</vt:lpstr>
      <vt:lpstr>'UpperC2-Projects(2)'!Print_Titles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TZ16S</dc:creator>
  <cp:lastModifiedBy>WincoolV5</cp:lastModifiedBy>
  <cp:lastPrinted>2011-09-16T10:40:03Z</cp:lastPrinted>
  <dcterms:created xsi:type="dcterms:W3CDTF">2009-02-23T08:52:27Z</dcterms:created>
  <dcterms:modified xsi:type="dcterms:W3CDTF">2011-09-16T10:50:22Z</dcterms:modified>
</cp:coreProperties>
</file>