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15" windowWidth="12120" windowHeight="9120" tabRatio="689" activeTab="2"/>
  </bookViews>
  <sheets>
    <sheet name="ปก" sheetId="7" r:id="rId1"/>
    <sheet name="สรุปข้อเสนอและผลการพิจารณา" sheetId="5" r:id="rId2"/>
    <sheet name="ฟอร์มผลโครงการ" sheetId="4" r:id="rId3"/>
  </sheets>
  <definedNames>
    <definedName name="_xlnm._FilterDatabase" localSheetId="2" hidden="1">ฟอร์มผลโครงการ!$A$5:$L$29</definedName>
    <definedName name="_xlnm.Print_Area" localSheetId="0">ปก!$A$1:$M$24</definedName>
    <definedName name="_xlnm.Print_Area" localSheetId="2">ฟอร์มผลโครงการ!$A$1:$I$28</definedName>
    <definedName name="_xlnm.Print_Titles" localSheetId="2">ฟอร์มผลโครงการ!$4:$5</definedName>
  </definedNames>
  <calcPr calcId="125725"/>
</workbook>
</file>

<file path=xl/calcChain.xml><?xml version="1.0" encoding="utf-8"?>
<calcChain xmlns="http://schemas.openxmlformats.org/spreadsheetml/2006/main">
  <c r="E12" i="5"/>
  <c r="I14"/>
  <c r="H12"/>
  <c r="H14" s="1"/>
  <c r="G12"/>
  <c r="G14" s="1"/>
  <c r="E14"/>
  <c r="C12"/>
  <c r="C14" s="1"/>
  <c r="F10"/>
  <c r="D10" s="1"/>
  <c r="D12" s="1"/>
  <c r="D14" s="1"/>
  <c r="F9"/>
  <c r="F8"/>
  <c r="J14"/>
  <c r="F12" l="1"/>
  <c r="F14" s="1"/>
  <c r="F16" s="1"/>
  <c r="G29" i="4"/>
  <c r="F29"/>
  <c r="E29"/>
  <c r="D29"/>
</calcChain>
</file>

<file path=xl/sharedStrings.xml><?xml version="1.0" encoding="utf-8"?>
<sst xmlns="http://schemas.openxmlformats.org/spreadsheetml/2006/main" count="112" uniqueCount="82">
  <si>
    <t>ที่</t>
  </si>
  <si>
    <t>เลขที่</t>
  </si>
  <si>
    <t>ยุทธศาสตร์</t>
  </si>
  <si>
    <t>โครงการที่เสนอใช้</t>
  </si>
  <si>
    <t>งบประมาณจังหวัด</t>
  </si>
  <si>
    <t>จำนวน</t>
  </si>
  <si>
    <t>บาท</t>
  </si>
  <si>
    <t>จังหวัดปัตตานี</t>
  </si>
  <si>
    <t>(บาท)</t>
  </si>
  <si>
    <t>ค่าใช้จ่ายบริหารงานจังหวัดแบบบูรณาการ</t>
  </si>
  <si>
    <t>รวมทั้งสิ้น</t>
  </si>
  <si>
    <t>ส่วนต่าง</t>
  </si>
  <si>
    <t>1.พัฒนาการผลิตภาคการเกษตรที่มีศักยภาพทางการตลาด และการเป็นวัตถุดิบรองรับอุตสาหกรรมฮาลาล</t>
  </si>
  <si>
    <t>2.ส่งเสริมอุตสาหกรรมการเกษตรและผลิตภัณฑ์ฮาลาล</t>
  </si>
  <si>
    <t>3.สร้างความมั่นคงในการดำรงชีวิตของประชาชน</t>
  </si>
  <si>
    <t>4.การพัฒนาชุมชนและท้องถิ่นให้น่าอยู่และเป็นแหล่งสร้างงานสร้างรายได้</t>
  </si>
  <si>
    <t xml:space="preserve">พัฒนาการผลิตภาคการเกษตรที่มีศักยภาพทางการตลาด และการเป็นวัตถุดิบรองรับ
อุตสาหกรรมฮาลาล
</t>
  </si>
  <si>
    <t>ส่งเสริมอุตสาหกรรมการเกษตรและผลิตภัณฑ์ฮาลาล</t>
  </si>
  <si>
    <t>สร้างความมั่นคงในการดำรงชีวิตของประชาชน</t>
  </si>
  <si>
    <t>การพัฒนาชุมชนและท้องถิ่นให้น่าอยู่และเป็นแหล่งสร้างงานสร้างรายได้</t>
  </si>
  <si>
    <t>รวม 4 ยุทธศาสตร์</t>
  </si>
  <si>
    <t xml:space="preserve">วงเงินปี 2555 </t>
  </si>
  <si>
    <t>เห็นควรสนับสนุนงบประมาณ</t>
  </si>
  <si>
    <t>ปรับลดงบประมาณ</t>
  </si>
  <si>
    <t>ชื่อโครงการ</t>
  </si>
  <si>
    <t>เห็นควรสนับสนุนงบประมาณ (บาท)</t>
  </si>
  <si>
    <t xml:space="preserve">ปรับลดงบประมาณ (บาท) </t>
  </si>
  <si>
    <t>กิจกรรม/ความเห็น</t>
  </si>
  <si>
    <t>ลำดับความสำคัญ</t>
  </si>
  <si>
    <t>1. โครงการฟื้นฟูอาชีพการทำนาและพัฒนาการผลิตข้าวจังหวัดปัตตานี</t>
  </si>
  <si>
    <t>2. โครงการส่งเสริมการผลิตพืชที่มีศักยภาพทางการตลาดและรองรับอุตสาหกรรมฮาลาล</t>
  </si>
  <si>
    <t xml:space="preserve">3. โครงการบริหารจัดการและเสริมสร้างความอุดมสมบูรณ์ของทรัพยากรประมงชายฝั่งปัตตานี </t>
  </si>
  <si>
    <t>1. โครงการพัฒนาการเกษตรพื้นที่พรุแฆแฆอันเนื่องมาจากพระราชดำริ</t>
  </si>
  <si>
    <t>1. โครงการพัฒนาการประกอบการและผลิตภัณฑ์เด่นจังหวัดปัตตานี</t>
  </si>
  <si>
    <t>2. โครงการพัฒนาขีดความสามารถเพื่อเพิ่มผลผลิตของสถานประกอบการ</t>
  </si>
  <si>
    <t>2. โครงการการรักษาความมั่นคงและการป้องกันแก้ไขความไม่สงบเรียบร้อยจังหวัดปัตตานี</t>
  </si>
  <si>
    <t>3. โครงการส่งเสริมและพัฒนาศักยภาพด้านการท่องเที่ยวและสร้างแหล่งเรียนรู้อารยธรรมจังหวัดปัตตานี</t>
  </si>
  <si>
    <t xml:space="preserve">4. โครงการป้องกันและแก้ไขปัญหาอุทกภัยจังหวัดปัตตานี </t>
  </si>
  <si>
    <t>7. โครงการส่งเสริมอาชีพและเยียวยาแก่ผู้ได้รับผลกระทบจากเหตุการณ์ความไม่สงบอย่างยั่งยืน</t>
  </si>
  <si>
    <t xml:space="preserve">6. โครงการป้องกันและแก้ไขปัญหายาเสพติดจังหวัดปัตตานี ประจำปี 2555 </t>
  </si>
  <si>
    <t>4. โครงการพัฒนาศักยภาพการผลิตยางพารา</t>
  </si>
  <si>
    <t>5. โครงการพัฒนากลุ่มเกษตรกรและสถาบันเกษตรกรให้มีศักยภาพรองรับการขยายตัวของอุตสาหกรรมฮาลาล</t>
  </si>
  <si>
    <t xml:space="preserve">5. โครงการส่งเสริมศักยภาพการกีฬาเพื่อพัฒนาชุมชนและท้องถิ่นให้น่าอยู่อย่างยั่งยืนจังหวัดปัตตานี ปี 2555 </t>
  </si>
  <si>
    <t>3. โครงการโรงงานข้าวเกรียบปลาชุมชนต้นแบบจังหวัดปัตตานี</t>
  </si>
  <si>
    <t>4. โครงการเสริมสร้างศักยภาพ/ขยายช่องทางการตลาดผลิตภัณฑ์จังหวัดปัตตานี</t>
  </si>
  <si>
    <t xml:space="preserve">5. โครงการการพัฒนาศักยภาพกลุ่มผู้ผลิต OTOP/ผลิตภัณฑ์ OTOP และเพิ่มช่องทางการจำหน่าย </t>
  </si>
  <si>
    <t xml:space="preserve">6. โครงการพัฒนาการแปรรูปเพื่อเพิ่มมูลค่าผลิตผลการเกษตร </t>
  </si>
  <si>
    <t xml:space="preserve">2. โครงการพัฒนาศักยภาพผู้นำรุ่นใหม่เพื่อเด็กตานี มีอนาคต </t>
  </si>
  <si>
    <t xml:space="preserve">3. โครงการส่งเสริมการยกระดับเศรษฐกิจฐานรากและลดช่องว่างของชุมชน </t>
  </si>
  <si>
    <t>4. โครงการส่งเสริมอาชีพยกระดับคุณภาพชีวิตคนพิการและเยาวชนผู้ด้อยโอกาส</t>
  </si>
  <si>
    <t>5. โครงการปัตตานีศูนย์กลางภูมิปัญญาต้นกำเนิดนกกรงหัวจุก</t>
  </si>
  <si>
    <t xml:space="preserve">1. โครงการจัดการทรัพยากรธรรมชาติและสิ่งแวดล้อม (ร้กษ์ตานี) </t>
  </si>
  <si>
    <t>ไม่ควรสนับสนุนงบประมาณ</t>
  </si>
  <si>
    <t xml:space="preserve"> สรุปข้อเสนอ และผลการพิจารณา</t>
  </si>
  <si>
    <t>ผลการพิจารณา</t>
  </si>
  <si>
    <t>แผนปฏิบัติราชการประจำปี 2555 จังหวัดปัตตานี</t>
  </si>
  <si>
    <t>กลุ่มจังหวัดภาคใต้ชายแดน</t>
  </si>
  <si>
    <t>หมายเหตุ : การจัดสรรตามกรอบวงเงินงบประมาณปี 2555 ตามเกณฑ์ของ ก.น.จ. ของจังหวัดปัตตานี</t>
  </si>
  <si>
    <t>แผนพัฒนาปัตตานีที่เสนอให้พิจารณา ประกอบด้วย 4 ยุทธศาสตร์ โดยแต่ละยุทธศาสตร์มีจำนวนและวงเงินโครงการ รวมทั้งผลการพิจารณา ดังนี้</t>
  </si>
  <si>
    <r>
      <rPr>
        <b/>
        <u/>
        <sz val="11"/>
        <rFont val="Tahoma"/>
        <family val="2"/>
      </rPr>
      <t xml:space="preserve">กิจกรรม </t>
    </r>
    <r>
      <rPr>
        <sz val="11"/>
        <rFont val="Tahoma"/>
        <family val="2"/>
      </rPr>
      <t xml:space="preserve">1. ฟื้นฟูนาร้างในเขตชลประทาน อ.ยะหริ่ง  912,000 บาท 
1.1 ถ่ายทอดเทคโนโลยีการพัฒนาประสิทธิภาพการทำนาปรัง 1.2 สนับสนุนปัจจัยการผลิต 1.3 จัดงานวันสาธิตการทำนาปรัง
2. เพิ่มประสิทธิภาพการทำนาในพื้นที่ อ.มายอ  5,344,500 บาท
2.1 ถ่ายทอดเทคโนโลยีการผลิตข้าว 2.2 สนับสนุนปัจจัยการผลิต
2.3 สนับสนุนครุภัณฑ์ 1) รถแทรกเตอร์(ไถนา)ขนาดไม่ต่ำกว่า 60 แรงม้า ขับเคลื่อน 4 ล้อ พร้อมอุปกรณ์ต่อพ่วงจำนวน 2 คันๆละ 903,500 บาท เป็นเงิน 1,807,000 บาท
3. พัฒนาการผลิตข้าวในพื้นที่ อ.ปะนาเระ (5,757,000) 
3.1 สนับสนุนครุภัณฑ์ 1) รถแทรกเตอร์(ไถนา)ขนาดไม่ต่ำกว่า 60 แรงม้า ขับเคลื่อน 4 ล้อ พร้อมอุปกรณ์ต่อพ่วงจำนวน 2 คันๆละ 903,500 บาท เป็นเงิน 1,807,000 บาท 3.2   รถเกี่ยวนวดข้าวขนาดไม่ต่ำกว่า68 แรงม้าพร้อมอุปกรณ์จำนวน 3 คันๆละ 1,050,000  บาทเป็นเงิน 3,150,000 บาท
3.3 เครื่องสูบน้ำขนาด 6 นิ้ว 12 แรงม้า จำนวน 8 เครื่องๆละ 100,000 บาท เป็นเงิน 800,000 บาท   4. กิจกรรมส่งเสริมการทำนาปรังในพื้นที่ อ.ทุ่งยางแดง  200,000 บาท 4.1 สนับสนุนครุภัณฑ์การเกษตร 1) เครื่องสูบน้ำขนาด 6 นิ้ว 12 แรงม้า จำนวน 2 เครื่องๆละ 100,000 บาท เป็นเงิน 200,000 5. ให้คำแนะนำสำหรับเจ้าหน้าที่ภาคสนาม 32,000 บาท 
</t>
    </r>
    <r>
      <rPr>
        <b/>
        <u/>
        <sz val="11"/>
        <rFont val="Tahoma"/>
        <family val="2"/>
      </rPr>
      <t>ความเห็น</t>
    </r>
    <r>
      <rPr>
        <b/>
        <sz val="11"/>
        <rFont val="Tahoma"/>
        <family val="2"/>
      </rPr>
      <t xml:space="preserve">  </t>
    </r>
    <r>
      <rPr>
        <sz val="11"/>
        <rFont val="Tahoma"/>
        <family val="2"/>
      </rPr>
      <t xml:space="preserve">พัฒนาสนับสนุนอาชีพการทำนา  </t>
    </r>
  </si>
  <si>
    <r>
      <rPr>
        <b/>
        <u/>
        <sz val="10"/>
        <rFont val="Tahoma"/>
        <family val="2"/>
      </rPr>
      <t xml:space="preserve">กิจกรรม </t>
    </r>
    <r>
      <rPr>
        <sz val="10"/>
        <rFont val="Tahoma"/>
        <family val="2"/>
      </rPr>
      <t xml:space="preserve">1. ส่งเสริมการปลูกข้าวโพดหวาน  2,481,000 บาท                    1.1 ถ่ายทอดเทคโนโลยีแก่เกษตรกร 600 ราย 
  1.2 สนับสนุนปัจจัยการผลิต (ปุ๋ย,เมล็ดพันธุ์)
2. สนับสนุนพันธุ์ไผ่หวาน,สละอินโด  (120 ราย/พืช) 420,000 บาท
3. พัฒนาคุณภาพผลผลิตส้มโอปูโก อำเภอยะรัง  1,070,900 บาท        3.1 จัดอบรมถ่ายทอดความรู้เกษตรกร 400 ราย 
  3.2 สนับสนุนวัสดุอุปกรณ์เพื่อจัดทำแปลงเรียนรู้ 3.3 ฝึกปฏิบัติ            4. ส่งเสริมการผลิตลองกองคุณภาพ อ.ยะรัง (120 ราย) 670,600 บาท        4.1 อบรมถ่ายทอดรู้เกี่ยวกับการผลิตและการจัดการผลผลิตไม้ผลให้มีคุณภาพ4.2สนับสนุนปัจจัยการผลิตแก่สมาชิก (ปุ๋ย,กรรไกร,เลื่อย)        4.3 สนับสนุนปัจจัยการผลิตแปลงสาธิตการจัดการลองกอง (ปุ๋ย,กรรไกร,เลื่อย)
5. ส่งเสริมการปลูกแตงโมปลอดภัยจากสารพิษ   อ.ทุ่งยางแดง  938,500 บาท
   5.1 ถ่ายทอดเทคโนโลยีแก่เกษตรกร 100 ราย 
   5.2 สนับสนุนปัจจัยการผลิต (ปุ๋ย,เมล็ดพันธุ์)6. ส่งเสริมการปลูกผักปลอดภัยจากสารพิษ อ.เมือง  283,500 บาท 
   6.1 ถ่ายทอดเทคโนโลยีแก่เกษตรกร 100 ราย 
   6.2 สนับสนุนปัจจัยการผลิต (เมล็ดพันธุ์ผักบุ้งจีน,กะหล่ำดอก,คะน้า,ถั่วฝักยาว,แตงกวา,มะเขือยาว,พริกหยวก)ปุ๋ย     7. ส่งเสริมการปลูกพืชหมุนเวียนในนาข้าวเพื่อเพิ่มรายได้  2,359,500      7.1 ถ่ายทอดเทคโนโลยีแก่เกษตรกร 700 ราย  7.2 สนับสนุนปัจจัยการผลิต (ปุ๋ย,ถั่วลิสง,ถั่วเขียว)
8. ติดตามให้คำแนะนำสำหรับเจ้าหน้าที่ภาคสนาม  29,000 บาท  ค่าเบี้ยเลี้ยงตั้งแต่เริ่มจนเสร็จสิ้น จำนวน 20 รายๆละ 10 วันๆละ 126 บาท เป็นเงิน 25,200 บาท วัสดุเชื้อเพลิงและหล่อลื่น เป็นเงิน 3,800  
</t>
    </r>
    <r>
      <rPr>
        <b/>
        <u/>
        <sz val="10"/>
        <rFont val="Tahoma"/>
        <family val="2"/>
      </rPr>
      <t xml:space="preserve">ความเห็น </t>
    </r>
    <r>
      <rPr>
        <sz val="10"/>
        <rFont val="Tahoma"/>
        <family val="2"/>
      </rPr>
      <t xml:space="preserve"> ส่งเสริมอาชีพ/สร้างรายได้</t>
    </r>
  </si>
  <si>
    <r>
      <rPr>
        <b/>
        <u/>
        <sz val="12"/>
        <rFont val="Tahoma"/>
        <family val="2"/>
      </rPr>
      <t>กิจกรรม</t>
    </r>
    <r>
      <rPr>
        <sz val="12"/>
        <rFont val="Tahoma"/>
        <family val="2"/>
      </rPr>
      <t xml:space="preserve"> 1. การเพิ่มผลผลิตพันธุ์สัตว์น้ำโดยการจัดทำ “ซั้งชุมชน” 8 หมู่บ้าน (1,202 ,000 บาท)
2. การปล่อยพันธุ์กุ้งกุลาดำเพื่อเพิ่มผลผลิตในแหล่งน้ำธรรมชาติ  (3,000,000 บาท)
  2.1 คัดเลือกแหล่งน้ำชายฝั่งทะเล 14  แห่ง
  2.2 ผลิตพันธุ์กุ้งกุลาดำขนาดน้ำหนัก 0.5-1.0 กรัม จำนวน 3,000,000 ตัวปล่อยลงในแหล่งน้ำ
3. แหล่งเพาะหอยแครงในอ่าวปัตตานี 7 แห่งพื้นที่รวม 300 ไร่ (2,211,300 บาท) ค่าลูกพันธุ์/ค่าวัสดุ
4. การเพิ่มผลผลิตพันธุ์ปูดำสู่ความสมดุลเพื่อการผลิตปูนิ่ม (728,800 บาท) ค่าลูกพันธุ์/ค่าวัสดุ
5. การส่งเสริมอาชีพประมงพื้นบ้านโดยการช่วยลดต้นทุนเครื่องมือในการทำประมง (3,748,000 บาท)
  5.1 คัดเลือกพื้นที่/ชุมชนดำเนินโครงการจำนวน 10 กลุ่ม 
  5.2 ประชุมกลุ่มชาวประมงพื้นบ้านเป้าหมาย
  5.3 จัดซื้อ วัสดุอุปกรณ์ต่าง ๆ
  5.4 ประสานงานกลุ่มชาวประมงพื้นบ้านตามพื้นที่เป้าหมายเพื่อ ส่งมอบวัสดุอุปกรณ์ต่าง ๆ และวางแผนการดำเนินการตามโครงการฯ โดยมีกิจกรรมที่สำคัญคือการฝึกอบรมเชิงปฏิบัติการการซ่อมแซมเรือและการประกอบเครื่องมือประมง
</t>
    </r>
    <r>
      <rPr>
        <b/>
        <u/>
        <sz val="12"/>
        <rFont val="Tahoma"/>
        <family val="2"/>
      </rPr>
      <t>ความเห็น</t>
    </r>
    <r>
      <rPr>
        <sz val="12"/>
        <rFont val="Tahoma"/>
        <family val="2"/>
      </rPr>
      <t xml:space="preserve">  พัฒนาสิ่งแวดล้อม/พัฒนาอาชีพประมง/สร้างรายได้</t>
    </r>
  </si>
  <si>
    <r>
      <rPr>
        <b/>
        <u/>
        <sz val="12"/>
        <rFont val="Tahoma"/>
        <family val="2"/>
      </rPr>
      <t xml:space="preserve">กิจกรรม </t>
    </r>
    <r>
      <rPr>
        <sz val="12"/>
        <rFont val="Tahoma"/>
        <family val="2"/>
      </rPr>
      <t xml:space="preserve"> 1. อบรมเกษตรกรผู้เข้าร่วมโครงการ จำนวน 600 ราย  รวม 144,000 บาท
2. สนับสนุนปัจจัยการผลิต 30 กลุ่ม  รวม 1,882,500 บาท
 1) แม่ปุ๋ย N , P , K 30 กลุ่มๆ ละ 60,000 บาท   
 2) ชุดตรวจสอบ N,P,K ในดิน จำนวน 13 ชุดๆละ  4,500 บาท 
 3) วัสดุอุปกรณ์ผสมปุ๋ย 30 กลุ่มๆ ละ 800 บาท   
3. จัดนิทรรศการและเผยแพร่ รวม 96,500 บาท
4. กิจกรรมติดตามให้คำแนะนำสำหรับเจ้าหน้าที่ภาคสนาม รวม 30,000 บาท
 1) ค่าเบี้ยเลี้ยงในการติดตามให้คำแนะนำตั้งแต่เริ่มจนเสร็จสิ้นโครงการ จำนวน 20 รายๆละ 10 วัน ๆละ 126 บาท     
 2) วัสดุเชื้อเพลิงและหล่อลื่น                             </t>
    </r>
    <r>
      <rPr>
        <b/>
        <u/>
        <sz val="12"/>
        <rFont val="Tahoma"/>
        <family val="2"/>
      </rPr>
      <t xml:space="preserve"> ความเห็น</t>
    </r>
    <r>
      <rPr>
        <sz val="12"/>
        <rFont val="Tahoma"/>
        <family val="2"/>
      </rPr>
      <t xml:space="preserve"> ส่งเสริมอาชีพ/สร้างรายได้</t>
    </r>
  </si>
  <si>
    <r>
      <rPr>
        <b/>
        <u/>
        <sz val="12"/>
        <rFont val="Tahoma"/>
        <family val="2"/>
      </rPr>
      <t xml:space="preserve">กิจกรรม </t>
    </r>
    <r>
      <rPr>
        <sz val="12"/>
        <rFont val="Tahoma"/>
        <family val="2"/>
      </rPr>
      <t xml:space="preserve"> 1.จัดทำข้อมูลสมาชิกกลุ่ม  2.คัดเลือกลุ่มเป้าหมาย 3.สร้างกระบวนการเรียนรู้แก่กลุ่มเป้าหมาย- สหกรณ์การเกษตรและกลุ่มเกษตรกร จำนวน 10 แห่ง - กลุ่มวิสาหกิจชุมชนจำนวน 80 แห่ง- กลุ่มแม่บ้านเกษตรกร และยุวเกษตรกร จำนวน 40 แห่ง  4.กลุ่มเป้าหมายจัดทำแผนพัฒนากลุ่มตามศักยภาพแลความพร้อมของกลุ่มและชุมชน 5.สนับสนุนวัสดุและอุปกรณ์และปัจจัยการผลิต การแปรรุปการตลาดทีสอดคล้องตามศักยภาพของแต่ละกลุ่ม (อบรมให้ความรู้ 873,600 บาท) -วัสดุงานบ้านงานครัว เช่น หม้อแสตนเลส  กระทะ  กะละมัง  ชั้นวางของ ฯลฯ  ได้แก่ 1. กลุ่มแม่บ้านเกษตรกร จำนวน 16 กลุ่มๆละ 30,000 บาท เป็นเงิน480,000 บาท2. กลุ่มวิสาหกิจชุมชน จำนวน 80 กลุ่มๆละ 60,000บาท เป็นเงิน 4,800,000 บาท -  วัสดุการเกษตร ได้แก่  เช่น ปุ๋ย เมล็ดพันธุ์ พันธุ์สัตว์ พันธุ์ปลา ฯลฯ  ฯลฯ  ได้แก่ 1.กลุ่มกลุ่มสหกรณ์ และเกษตรกร จำนวน 10 กลุ่มๆละ 300,000 บาท เป็นเงิน 3,000,000 บาท  2.  กลุ่มยุวเกษตรกร  จำนวน 24 กลุ่มๆละ 30,000 บาท เป็นเงิน 720,000 บาท 6.จัดเวทีของผู้นำสถาบันเกษตรกร ร่วมประเมินผลและสรุปผลการดำเนินการและรายงานให้ผู้เกี่ยวข้องทราบผลการดำเนินการ                                                 </t>
    </r>
    <r>
      <rPr>
        <b/>
        <u/>
        <sz val="12"/>
        <rFont val="Tahoma"/>
        <family val="2"/>
      </rPr>
      <t>ความเห็น</t>
    </r>
    <r>
      <rPr>
        <sz val="12"/>
        <rFont val="Tahoma"/>
        <family val="2"/>
      </rPr>
      <t xml:space="preserve"> ส่งเสริมการพัฒนาเกษตรกรและสถาบันเกษตรกร</t>
    </r>
  </si>
  <si>
    <r>
      <rPr>
        <b/>
        <u/>
        <sz val="12"/>
        <rFont val="Tahoma"/>
        <family val="2"/>
      </rPr>
      <t xml:space="preserve">กิจกรรม </t>
    </r>
    <r>
      <rPr>
        <sz val="12"/>
        <rFont val="Tahoma"/>
        <family val="2"/>
      </rPr>
      <t xml:space="preserve">สนับสนุนเครื่องจักรเย็บหมวกกะปิเยาะ เพื่อพัฒนารูปแบบและลวดลายหมวกกะปิเยาะ ( 1,100,000 บาท )
      - เครื่องปักจักรคอมพิวเตอร์ จำนวน 1 เครื่อง  ราคา 970,000  บาท  
      - เครื่องจักรอุตสาหกรรม พันริม จำนวน 2 คัน ๆ ละ 30,000 บาท    รวม   60,000 บาท
      - เครื่องจักรอุตสาหกรรมระบบคอมฯ 3 จังหวะ  จำนวน 2 คัน ๆ ละ  35,000  บาท  รวม   70,000 บาท               </t>
    </r>
    <r>
      <rPr>
        <b/>
        <u/>
        <sz val="12"/>
        <rFont val="Tahoma"/>
        <family val="2"/>
      </rPr>
      <t>ความเห็น</t>
    </r>
    <r>
      <rPr>
        <sz val="12"/>
        <rFont val="Tahoma"/>
        <family val="2"/>
      </rPr>
      <t xml:space="preserve"> ส่งเสริมอาชีพ/สร้างรายได้</t>
    </r>
  </si>
  <si>
    <r>
      <rPr>
        <b/>
        <u/>
        <sz val="12"/>
        <rFont val="Tahoma"/>
        <family val="2"/>
      </rPr>
      <t>กิจกรรม</t>
    </r>
    <r>
      <rPr>
        <sz val="12"/>
        <rFont val="Tahoma"/>
        <family val="2"/>
      </rPr>
      <t xml:space="preserve"> 1. การเตรียมการและประชาสัมพันธ์
2. สำรวจข้อมูลโรงงาน พร้อมรับสมัครโรงงานเข้าร่วมโครงการ
3. ประเมินศักยภาพของโรงงานที่สมัคร
4. การคัดเลือกสถานประกอบการนำร่องเพื่อเป็นสถานประกอบการต้นแบบ
</t>
    </r>
    <r>
      <rPr>
        <b/>
        <sz val="12"/>
        <rFont val="Tahoma"/>
        <family val="2"/>
      </rPr>
      <t>5. ดำเนินการพัฒนาและยกระดับสถานประกอบการนำร่อง ไม่น้อยกว่า 5 ราย ๆ ละ 3 กระบวนงาน (3 แผนงาน X 110,000 บาท X 5 สถานประกอบการ) เป็นเงิน   1,650,000 บาท</t>
    </r>
    <r>
      <rPr>
        <sz val="12"/>
        <rFont val="Tahoma"/>
        <family val="2"/>
      </rPr>
      <t xml:space="preserve">
6. การติดตามประเมินผลโครงการทุกระยะ
</t>
    </r>
    <r>
      <rPr>
        <b/>
        <u/>
        <sz val="12"/>
        <rFont val="Tahoma"/>
        <family val="2"/>
      </rPr>
      <t xml:space="preserve">ความเห็น </t>
    </r>
    <r>
      <rPr>
        <sz val="12"/>
        <rFont val="Tahoma"/>
        <family val="2"/>
      </rPr>
      <t>พัฒนาอุตสาหกรรม/ลดต้นทุนการผลิต</t>
    </r>
  </si>
  <si>
    <r>
      <rPr>
        <b/>
        <u/>
        <sz val="12"/>
        <rFont val="Tahoma"/>
        <family val="2"/>
      </rPr>
      <t>กิจกรรม</t>
    </r>
    <r>
      <rPr>
        <sz val="12"/>
        <rFont val="Tahoma"/>
        <family val="2"/>
      </rPr>
      <t xml:space="preserve"> ออกแบบโรงงาน/ดำเนินการสร้างโรงงานต้นแบบ/ติดตามประเมินผล       1. อาคารสำนักงาน    รวม 420,000  บาท
2. อาคารผลิต  ขนาด  8*12  เมตร  ตารางเมตรละ 4,000  รวม 384,000  บาท
3. เครื่องมือ เครื่องจักร อุปกรณ์ในการผลิต  รวม 970,500  บาท
3. อาคารลานตาก (ใช้ระบบหลังคาเลื่อน) มี 2 หลัง  12*16 เมตร ใช้ระบบรอก รวม 768,000  บาท
4. อาคารลานคอนกรีต (เสริมเหล็ก) รวม 786,000  บาท
5. วัสดุงานบ้านงานครัว รวม  38,500  บาท
6. ระบบไฟฟ้าภายในจำนวน  20 จุด รวม  103,000  
7. ระบบประปา ระบบแทงค์น้ำ รวม  100,000  บาท
8. บรรจุภัณฑ์ต้นแบบสำหรับข้าวเกรียบ 3 รูปแบบ คือ รูปแบบข้าวเกรียบดิบ กับรูปแบบข้าวเกรียบพร้อมบริโภค จำนวน 2 รูปแบบ ๆ ละ 120,000 บาท เป็นเงิน 240,000 บาท และรูปแบบกะโป๊ะ จำนวน 1 รูปแบบ เป็นเงิน 110,000 บาท รวม 350,000  บาท
</t>
    </r>
    <r>
      <rPr>
        <b/>
        <u/>
        <sz val="12"/>
        <rFont val="Tahoma"/>
        <family val="2"/>
      </rPr>
      <t xml:space="preserve">ความเห็น </t>
    </r>
    <r>
      <rPr>
        <sz val="12"/>
        <rFont val="Tahoma"/>
        <family val="2"/>
      </rPr>
      <t xml:space="preserve"> ส่งเสริมอาชีพ/สร้างรายได้</t>
    </r>
  </si>
  <si>
    <r>
      <rPr>
        <b/>
        <u/>
        <sz val="12"/>
        <rFont val="Tahoma"/>
        <family val="2"/>
      </rPr>
      <t xml:space="preserve">กิจกรรม </t>
    </r>
    <r>
      <rPr>
        <sz val="12"/>
        <rFont val="Tahoma"/>
        <family val="2"/>
      </rPr>
      <t xml:space="preserve">1. จัดแสดง/จำหน่ายและประชาสัมพันธ์ผลิตภัณฑ์ของจังหวัดในแหล่งช้อปปิ้ง ภายใต้ Brand จังหวัดปัตตานีในภูมิภาคต่าง ๆ 5 จุด   (1,500,000 บาท)
2. หาสถานที่จำหน่ายผลิตภัณฑ์จังหวัดในภูมิภาคต่าง ๆ อย่างถาวร 5 จุด
3. สร้างการรับรู้ในผลิตภัณฑ์ภายใต้ Brand จังหวัดปัตตานีผ่านสื่อต่างๆ  (1,800,000 บาท) ดังนี้
  3.1  นิตยสาร  (ท่องเที่ยว / สายการบิน หรืออื่นๆ ตามความเหมาะสม)
  3.2  หนังสือพิมพ์  
  3.3  ปฏิทินผลิตภัณฑ์ของจังหวัดแบบตั้งโต๊ะ
4. เพิ่มช่องทางการสั่งซื้อผลิตภัณฑ์ของจังหวัดผ่านแคตตาล็อกรายการสินค้า
5. สรุปผลการดำเนินงานโครงการ                             (ค่ารับรองและค่าพิธีการ 100,000 ค่าวัสดุ 100,000/ค่าเบี้ยเลี้ยง ค่าที่พัก ค่าพาหนะ ฯลฯ)
</t>
    </r>
    <r>
      <rPr>
        <b/>
        <u/>
        <sz val="12"/>
        <rFont val="Tahoma"/>
        <family val="2"/>
      </rPr>
      <t>ความเห็น</t>
    </r>
    <r>
      <rPr>
        <sz val="12"/>
        <rFont val="Tahoma"/>
        <family val="2"/>
      </rPr>
      <t xml:space="preserve"> ส่งเสริมอาชีพ/สร้างรายได้</t>
    </r>
  </si>
  <si>
    <r>
      <rPr>
        <b/>
        <u/>
        <sz val="12"/>
        <rFont val="Tahoma"/>
        <family val="2"/>
      </rPr>
      <t>กิจกรรม</t>
    </r>
    <r>
      <rPr>
        <sz val="12"/>
        <rFont val="Tahoma"/>
        <family val="2"/>
      </rPr>
      <t xml:space="preserve">  1. การพัฒนาผลิตภัณฑ์ OTOP  โดยเครือข่ายองค์ความรู้ KBO จังหวัด  (Knowledge-Based OTOP : KBO)สนับสนุนวัสดุให้กลุ่มผู้ผลิตชุมชนที่ผ่านการพัฒนาผลิตภัณฑ์ OTOP  โดยเครือข่าย KBO จังหวัดเพื่อไปดำเนินการต่อยอดการพัฒนาผลิตภัณฑ์ OTOP ได้อย่างต่อเนื่อง จำนวน ๒๐ กลุ่ม  
2. จัดเวทีประชาคมผู้ผลิตสินค้า OTOP จำนวน ๕๐ คน โดยกระบวน SWOT  และกำหนดแนวทางการพัฒนาศักยภาพกลุ่ม OTOP /จัดทำแผนปฏิบัติการ 1.เชิญวิทยากรผู้ทรงคุณวุฒิมาให้ความรู้  2. มอบภารกิจ 3.ติดตามผลการดำเนินงาน
3.  ร่วมงานแสดงสินค้าและจำหน่ายสินค้า  OTOP  ภายในประเทศ  
</t>
    </r>
    <r>
      <rPr>
        <b/>
        <u/>
        <sz val="12"/>
        <rFont val="Tahoma"/>
        <family val="2"/>
      </rPr>
      <t>ความเห็น</t>
    </r>
    <r>
      <rPr>
        <sz val="12"/>
        <rFont val="Tahoma"/>
        <family val="2"/>
      </rPr>
      <t xml:space="preserve"> ส่งเสริมอาชีพ/สร้างรายได้</t>
    </r>
  </si>
  <si>
    <r>
      <rPr>
        <b/>
        <u/>
        <sz val="12"/>
        <rFont val="Tahoma"/>
        <family val="2"/>
      </rPr>
      <t xml:space="preserve">กิจกรรม </t>
    </r>
    <r>
      <rPr>
        <sz val="12"/>
        <rFont val="Tahoma"/>
        <family val="2"/>
      </rPr>
      <t xml:space="preserve"> 1.ส่งเสริมและพัฒนาผู้แปรรูปผลผลิตทางการเกษตรให้มีกระบวนการผลิตที่ถูกสุขลักษณะ
- ประชุมคณะทำงานและผู้ผลิตรายย่อย
 - อบรมปรับทัศนคติผู้ผลิตรายย่อย
 - พัฒนาสถานที่ผลิตให้ถูกสุขลักษณะของผู้ผลิต
 - สนับสนุนงานบ้านงานครัวแก่ผู้ผลิตรายย่อย
 - สนับสนุนบรรจุภัณฑ์แก่ผู้ผลิตรายย่อย
2. ตรวจวิเคราะห์ตัวอาหารเพื่อออกเครื่องหมายรับรองฮาลาล
 - วิเคราะห์ผลิตภัณฑ์อาหาร
 - ตรวจกระบวนการผลิตระบบฮาลาลโดยกรรมการอิสลามประจำจังหวัด
3.สนับสนุนบรรจุภัณฑ์ใหม่แก่ผู้ผลิตที่ได้เครื่องหมายฮาลาล
4.ติดตามและประเมินผล
(ค่าตอบแทนวิทยากร60,000/ค่าเบี้ยเลี้ยงผู้เข้ารับการอบรม/ค่าเบี้ยเลี้ยงเจ้าหน้าที่ 50,000,ค่ารับรองคุณภาพอาหารฮาลาล 45,000/วัสดุก่อสร้างปรับปรุงโรงเรือน 2,142,000/วัสดุงานครัว 1,749,100/เครื่องซีล 3 ชุด รวม 400,000/เครื่องกวน ผสม บรรจุบูดู 1,180,000 ฯลฯ)
</t>
    </r>
    <r>
      <rPr>
        <b/>
        <u/>
        <sz val="12"/>
        <rFont val="Tahoma"/>
        <family val="2"/>
      </rPr>
      <t>ความเห็น</t>
    </r>
    <r>
      <rPr>
        <sz val="12"/>
        <rFont val="Tahoma"/>
        <family val="2"/>
      </rPr>
      <t xml:space="preserve"> ส่งเสริมอาชีพ/สร้างรายได้</t>
    </r>
  </si>
  <si>
    <r>
      <rPr>
        <b/>
        <u/>
        <sz val="12"/>
        <rFont val="Tahoma"/>
        <family val="2"/>
      </rPr>
      <t>กิจกรรม</t>
    </r>
    <r>
      <rPr>
        <sz val="12"/>
        <rFont val="Tahoma"/>
        <family val="2"/>
      </rPr>
      <t xml:space="preserve"> 1.สำรวจความต้องการและคัดเลือกพื้นที่เข้าร่วมโครงการ โดยไม่ซ้ำซ้อนกับเกษตรกรที่เข้าร่วมโครงการตามแผนพัฒนาพื้นที่พิเศษ 5 จชต.   2.  ปรับปรุงและพัฒนาพื้นที่พรุแฆแฆ 2,000 ไร่ ให้สามารถทำการเกษตรได้ (ไร่ละ 2,000 บาท รวม 4,000,000 บาท) 3.  สนับสนุนปัจจัยการผลิตตามความต้องการของราษฎร 400 ครัวเรือน  ในวงเงิน 10,000 บาท  เช่น พันธุ์พืช  พันธุ์สัตว์  (4,000,000 บาท) ค่าวัสดุการเกษตร(ปุ๋ย,ไม้ 652,000 บาท)โดยผู้เข้าร่วมโครงการต้องสมัครเป็นสมาชิกสหกรณ์พัฒนาการเกษตร เพื่อเชื่อมโยงการผลิต การแปรรูปและการตลาด       4.  บูรณาการกับงบปกติของหน่วยงานอื่นด้านการเพิ่มผลผลิตในเรื่องของการจัดการดิน  น้ำ  และวิชาการเกษตร ในปีที่ผ่านมา(ค่าเบี้ยเลี้ยงเจ้าหน้าที่ 151,200 บาท /ค่าน้ำมัน   ค่าอำนวยการ 48,800 บาท)
</t>
    </r>
    <r>
      <rPr>
        <b/>
        <u/>
        <sz val="12"/>
        <rFont val="Tahoma"/>
        <family val="2"/>
      </rPr>
      <t>ความเห็น</t>
    </r>
    <r>
      <rPr>
        <sz val="12"/>
        <rFont val="Tahoma"/>
        <family val="2"/>
      </rPr>
      <t xml:space="preserve">   ส่งเสริมการพัฒนาการเกษตรเพื่อสร้างงาน สร้างรายได้</t>
    </r>
  </si>
  <si>
    <r>
      <rPr>
        <b/>
        <u/>
        <sz val="12"/>
        <rFont val="Tahoma"/>
        <family val="2"/>
      </rPr>
      <t xml:space="preserve">กิจกรรม </t>
    </r>
    <r>
      <rPr>
        <sz val="12"/>
        <rFont val="Tahoma"/>
        <family val="2"/>
      </rPr>
      <t xml:space="preserve"> 1. จัดเวทีประชุมเชิงปฏิบัติการเสริมสร้างความเข้มแข็งสภาผู้นำรุ่นใหม่และเครือข่าย รวม  144,425 บาท 
2. สนับสนุนกิจกรรมพัฒนาอาชีพตามความถนัดของเยาวชน
 เพื่อเสริมสร้างคุณภาพชีวิต ความเข้มแข็งของสถาบันครอบครัว ระดับอำเภอ 12 อำเภอ  ค่าวัสดุ อุปกรณ์ปัจจัยการผลิต อำเภอละ 50,000 รวม 600,000 บาท
3. สภาผู้นำรุ่นใหม่สัญจรบำเพ็ญประโยชน์เรียนรู้คู่คุณธรรม Fโดยจัดกิจกรรมบำเพ็ญประโยชน์ร่วมกับผู้นำศาสนาพร้อมเรียนรู้คุณธรรม พบปะผู้นำศาสนาและเยาวชนในพื้นที่แลกเปลี่ยนเรียนรู้  ร่วมจัดกิจกรรมบำเพ็ญประโยชน์ เสริมสร้างคุณภาพชีวิต และบำรุงศาสนา จำนวน ๓ ครั้งๆละ 2 วัน มีค่าใช้จ่าย/ครั้ง รวม 228,000 บาท
4. เวทีแลกเปลี่ยนเรียนรู้สานสัมพันธ์การศึกษา สร้างจิตสำนึก ปรับเปลี่ยนทัศนคติระหว่างนักเรียนต่างระบบ จำนวน 2 รุ่นๆ ละ 50 คน 3  วัน รวม 77,200 บาท 
5. จัดทำสื่อชุดนิทรรศการ และประชาสมพันธ์สภาผู้นำรุ่นใหม่ รวม 80,000 บาท 
</t>
    </r>
    <r>
      <rPr>
        <b/>
        <u/>
        <sz val="12"/>
        <rFont val="Tahoma"/>
        <family val="2"/>
      </rPr>
      <t xml:space="preserve">ความเห็น </t>
    </r>
    <r>
      <rPr>
        <sz val="12"/>
        <rFont val="Tahoma"/>
        <family val="2"/>
      </rPr>
      <t xml:space="preserve">  ส่งเสริมพัฒนาเด็กและเยาวชน</t>
    </r>
  </si>
  <si>
    <r>
      <rPr>
        <b/>
        <u/>
        <sz val="12"/>
        <rFont val="Tahoma"/>
        <family val="2"/>
      </rPr>
      <t xml:space="preserve">กิจกรรม </t>
    </r>
    <r>
      <rPr>
        <sz val="12"/>
        <rFont val="Tahoma"/>
        <family val="2"/>
      </rPr>
      <t xml:space="preserve"> 1 จัดฝึกอบรมครัวเรือนเป้าหมายตามหลักปรัชญาเศรษฐกิจพอเพียง จำนวน 1,000 ครัวเรือน 10 รุ่น ๆ ละ 1 วัน 
(ค่าวิทยากร/ค่าอาหาร/พาหนะ/ค่าห้องจัดฐาน 4 ฐาน ๆละ 20,000 แบ่งเป็นฐานแหล่งทุน/ฐานการพัฒนาอาชีพ/ฐานการจัดทำบัญชี-ครัวเรือน/ฐานเศรษฐกิจพอเพียง) รวม 708,000  บาท         
2  ส่งเสริมสนับสนุนการยกระดับรายได้  สนับสนุนปัจจัยการผลิตครัวเรือนยากจน 1,000  ครัวเรือนละ  5,000  บาท  รวม  5,000,000   บาท ได้แก่อาหารสัตว์ ยาปฏิชีวนะในการเลี้ยงสัตว์ อุปกรณ์ในการเลี้ยงสัตว์ พันธ์สัตว์/ปลา พันธ์พืช เช่น ผัก ยางพารา ไม้ผล ปุ๋ย
3  สัมมนาคณะกรรมการ/สมาชิกสภาเศรษฐกิจชาวบ้าน จำนวน  100  คน 3 วัน รวม 308,000 บาท
</t>
    </r>
    <r>
      <rPr>
        <b/>
        <u/>
        <sz val="12"/>
        <rFont val="Tahoma"/>
        <family val="2"/>
      </rPr>
      <t>ความเห็น</t>
    </r>
    <r>
      <rPr>
        <sz val="12"/>
        <rFont val="Tahoma"/>
        <family val="2"/>
      </rPr>
      <t xml:space="preserve">  สร้างงาน/สร้างรายได้ ลดความยากจน</t>
    </r>
  </si>
  <si>
    <r>
      <rPr>
        <b/>
        <u/>
        <sz val="12"/>
        <rFont val="Tahoma"/>
        <family val="2"/>
      </rPr>
      <t>กิจกรรม</t>
    </r>
    <r>
      <rPr>
        <sz val="12"/>
        <rFont val="Tahoma"/>
        <family val="2"/>
      </rPr>
      <t xml:space="preserve"> 1.สัมมนาฟื้นฟูสมรรถภาพผู้พิการ 1.1ค่าตอบแทนวิทยากรฟื้นฟูสมรรถภาพคนพิการ 180,000 บาท     1.2 ค่าพาหนะผู้เข้าอบรม 540,000 บาท 1.3 ค่าอหารกลางวัน อาหารว่าง และอุปกรณ์การฝึกอบรม 1,142,000 บาท 1.4 ค่าวันสดุเพื่อเป็นปัจจัยในการประกอบอาชีพ 1,800,000 บาท 2.สนับสนุนอาชีพสำหรับเยาวชนกำพร้า 2.1 ค่าตอบแทนวิทยากร สนับสนุนอาชีพสำหรับเยาวชนกำพร้า  180,000 บาท 2.2 ค่าพาหนะผู้เข้ารับการอบรม 720,000 บาท   2.3 ค่าอาหารกลางวัน 300,000 บาท /อาหารว่าง และอุปกรณ์การฝึกอบรม 1,715,300 บาท 2.4 ค่าวันสดุเพื่อเป็นปัจจัยในการประกอบอาชีพ 2,500,000 บาท                                                     </t>
    </r>
    <r>
      <rPr>
        <b/>
        <sz val="12"/>
        <rFont val="Tahoma"/>
        <family val="2"/>
      </rPr>
      <t xml:space="preserve">   </t>
    </r>
    <r>
      <rPr>
        <b/>
        <u/>
        <sz val="12"/>
        <rFont val="Tahoma"/>
        <family val="2"/>
      </rPr>
      <t>ความเห็น</t>
    </r>
    <r>
      <rPr>
        <sz val="12"/>
        <rFont val="Tahoma"/>
        <family val="2"/>
      </rPr>
      <t xml:space="preserve"> พัฒนาคุณภาพชีวิต/สนับสนุนอาชีพ และให้รวมกลุ่มผู้ได้รับผลกระทบในกลุ่มเป้าหมายด้วย</t>
    </r>
  </si>
  <si>
    <r>
      <rPr>
        <b/>
        <u/>
        <sz val="12"/>
        <rFont val="Tahoma"/>
        <family val="2"/>
      </rPr>
      <t>กิจกรรม</t>
    </r>
    <r>
      <rPr>
        <sz val="12"/>
        <rFont val="Tahoma"/>
        <family val="2"/>
      </rPr>
      <t xml:space="preserve"> 1.ส่งเสริมกลุ่มภูมิปัญญาทำกรงนก (11 กลุ่ม ๆละ 45,200 เป็นเงิน 497,200 บาท 2. ส่งเสริมภูมิปัญญาผ้าคลุมกรงนกกรงหัวจุก กลุ่มมุสลิมตันหยง ม.3 ต.คลองมานิง อ.เมือง เป็นเงิน 465,000 บาท กลุ่มภูมิปัญญาผ้าคลุมนก ม.3 ต.นาประดู่ อ.เมือง เป็นเงิน 215,000 บาท กลุ่มปักผ้าคลุมผลสตรีบ้านสระมาลา เป็นเงิน 16,000 บาท 3. สนับสนุนการเพาะเลี้ยงขยายพันธุ์นกกรงหัวจุก  1 กลุ่ม เป็นเงิน 250,000 บาท 4.จัดทำเจ็คเก็ตประชาสัมพันธ์ชมรมนกกรงหัวจุก 350 ตัว ๆละ 500 บาท เป็นเงิน 175,000 บาท 5.กิจกรรมประชาสัมพันธ์ เป็นเงิน 2,468,200 บาท                                                                        </t>
    </r>
    <r>
      <rPr>
        <b/>
        <u/>
        <sz val="12"/>
        <rFont val="Tahoma"/>
        <family val="2"/>
      </rPr>
      <t>ความเห็น</t>
    </r>
    <r>
      <rPr>
        <sz val="12"/>
        <rFont val="Tahoma"/>
        <family val="2"/>
      </rPr>
      <t xml:space="preserve"> กิจกรรมไม่สอดคล้องกับวัตถุประสงค์และเป้าหมายของโครงการ และเป็นการจัดซื้ออุปกรณ์แจกผู้เข้าร่วมโครงการ</t>
    </r>
  </si>
  <si>
    <r>
      <rPr>
        <b/>
        <u/>
        <sz val="12"/>
        <rFont val="Tahoma"/>
        <family val="2"/>
      </rPr>
      <t xml:space="preserve">กิจกรรม </t>
    </r>
    <r>
      <rPr>
        <sz val="12"/>
        <rFont val="Tahoma"/>
        <family val="2"/>
      </rPr>
      <t xml:space="preserve"> 1. ปรับปรุงคุณภาพน้ำ                                  1.1 ปรับปรุงคุณภาพน้ำในพื้นที่วิกฤต โดยการเทน้ำหมักชีวภาพและโยนระเบิดชีวภาพในพื้นที่คุณภาพน้ำวิกฤติ 3 แห่งได้แก่ บ้านแหลมนก เขตอุตสาหกรรม และคลองน้ำใส และตรวจวัดคุณภาพน้ำ (219,000 บาท) 1.2 รณรงค์อนุรักษ์พื้นที่ชุ่มน้ำ (631,000 บาท)
2. ประสานงานและติดตามประเมินผล (243,000 บาท)
3. เพิ่มพื้นที่ป่าชายเลนและป่าชายหาด โดยการปลูกป่าในอำเภอที่ติดชายฝั่งทะเล (192,000 บาท)
4. ฟื้นฟูพรุลานควาย อำเภอทุ่งยางแดง  โดยการจัดทำวังปลาและเครือข่ายสภาพรุ (572,000 บาท)
5. เพิ่มพื้นที่ป่าครอบครัวและป่าชุมชน โดยการปลูกป่าในทุกอำเภอ (384,000 บาท)
6. ปลูกหญ้าทะเลในอ่าวปัตตานี (84,000 บาท)      </t>
    </r>
    <r>
      <rPr>
        <b/>
        <u/>
        <sz val="12"/>
        <rFont val="Tahoma"/>
        <family val="2"/>
      </rPr>
      <t>ความเห็น</t>
    </r>
    <r>
      <rPr>
        <sz val="12"/>
        <rFont val="Tahoma"/>
        <family val="2"/>
      </rPr>
      <t xml:space="preserve">  แก้ปัญหาทรัพยากรธรรม ชาติและสิ่งแวดล้อม</t>
    </r>
  </si>
  <si>
    <r>
      <rPr>
        <b/>
        <u/>
        <sz val="12"/>
        <rFont val="Tahoma"/>
        <family val="2"/>
      </rPr>
      <t xml:space="preserve">กิจกรรม </t>
    </r>
    <r>
      <rPr>
        <sz val="12"/>
        <rFont val="Tahoma"/>
        <family val="2"/>
      </rPr>
      <t xml:space="preserve">1.การฝึกทบทวนกองกำลังภาคประชาชน ที่ทำการปกครอง 13 แห่ง ค่าวิทยากร/ค่าอาหารว่าง/ค่าวัสดุเครื่องเขียน/ค่าจัดสถานที่/ค่าเช่าเครื่องเสียง/ค่าชุดตรวจเยี่ยม/ค่าอำนวยความสะดวก          </t>
    </r>
    <r>
      <rPr>
        <b/>
        <u/>
        <sz val="12"/>
        <rFont val="Tahoma"/>
        <family val="2"/>
      </rPr>
      <t>ความเห็น</t>
    </r>
    <r>
      <rPr>
        <sz val="12"/>
        <rFont val="Tahoma"/>
        <family val="2"/>
      </rPr>
      <t xml:space="preserve">  สร้างความสงบสุขในพื้นที่</t>
    </r>
  </si>
  <si>
    <r>
      <rPr>
        <b/>
        <u/>
        <sz val="12"/>
        <rFont val="Tahoma"/>
        <family val="2"/>
      </rPr>
      <t>กิจกรรม</t>
    </r>
    <r>
      <rPr>
        <sz val="12"/>
        <rFont val="Tahoma"/>
        <family val="2"/>
      </rPr>
      <t xml:space="preserve"> 1. การจัดสร้าง “ศูนย์เรียนรู้การท่องเที่ยวอารยธรรมปัตตานี”1.1 ค่าจัดสร้าง “ศูนย์เรียนรู้การท่องเที่ยวอารยธรรมปัตตานี” 27,500,000 บาท
</t>
    </r>
    <r>
      <rPr>
        <i/>
        <sz val="12"/>
        <rFont val="Tahoma"/>
        <family val="2"/>
      </rPr>
      <t>1.2 ค่าใช้จ่ายในการบริหารจัดการและประชาสัมพันธ์ศูนย์เรียนรู้ 670,000 บาท</t>
    </r>
    <r>
      <rPr>
        <sz val="12"/>
        <rFont val="Tahoma"/>
        <family val="2"/>
      </rPr>
      <t xml:space="preserve">
2 กิจกรรมการพัฒนาคุณภาพด้านการท่องเที่ยวตามมาตรฐาน ของ สพท.จำนวน 2 แหล่ง 670,000 บาท 
3 กิจกรรมการจัดทำป้ายนิเทศเพื่อให้ข้อมูลของแหล่งท่องเที่ยว จำนวน 30 ป้าย/ค่าน้ำมัน รวม 920,000 บาท
4 การจัดกิจกรรม (Event) เพื่อส่งเสริมและยกระดับการท่องเที่ยวและสนับสนุนการส่งเสริมการท่องเที่ยวจำนวน 3 กิจกรรม รวม 3,000,000 บาท
5 ส่งเสริมการตลาดและประชาสัมพันธ์การท่องเที่ยวเชิงรุก รวม 600,000 บาท
5.1 Road Show รวม 239,700 บาท
5.2 เชิญสื่อมมวลชนมาถ่ายทำสารคดี รวม 360,300
</t>
    </r>
    <r>
      <rPr>
        <i/>
        <sz val="12"/>
        <rFont val="Tahoma"/>
        <family val="2"/>
      </rPr>
      <t>6 บริหารจัดการโครงการ  60,000 บาท</t>
    </r>
    <r>
      <rPr>
        <sz val="12"/>
        <rFont val="Tahoma"/>
        <family val="2"/>
      </rPr>
      <t xml:space="preserve">                  </t>
    </r>
    <r>
      <rPr>
        <b/>
        <u/>
        <sz val="12"/>
        <rFont val="Tahoma"/>
        <family val="2"/>
      </rPr>
      <t>ความเห็น</t>
    </r>
    <r>
      <rPr>
        <sz val="12"/>
        <rFont val="Tahoma"/>
        <family val="2"/>
      </rPr>
      <t xml:space="preserve">   ส่งเสริมการท่องเที่ยว ตัดกิจกรรมย่อยภายใต้โครงการกิจกรรมที่ 4  การท่องเที่ยวเชื่อมความสัมพันธ์ประเทศสมาชิก IMT-GT วงเงิน 1,275,000 บาท</t>
    </r>
  </si>
  <si>
    <r>
      <rPr>
        <b/>
        <u/>
        <sz val="12"/>
        <rFont val="Tahoma"/>
        <family val="2"/>
      </rPr>
      <t xml:space="preserve">กิจกรรม </t>
    </r>
    <r>
      <rPr>
        <sz val="12"/>
        <rFont val="Tahoma"/>
        <family val="2"/>
      </rPr>
      <t xml:space="preserve">ค่าจ้างขุดลอกบึงปรีดอ  จำนวน  1  รายการ ขนาดกว้าง 30 เมตร  ยาว  360  เมตร  ลึก  3  เมตร  ปริมาตรดินขุด  32,400  ลูกบาศก์เมตร ๆ ละ 72 บาท      </t>
    </r>
    <r>
      <rPr>
        <b/>
        <u/>
        <sz val="12"/>
        <rFont val="Tahoma"/>
        <family val="2"/>
      </rPr>
      <t xml:space="preserve"> ความเห็น </t>
    </r>
    <r>
      <rPr>
        <sz val="12"/>
        <rFont val="Tahoma"/>
        <family val="2"/>
      </rPr>
      <t xml:space="preserve">  แก้ปัญหาอุทกภัย</t>
    </r>
  </si>
  <si>
    <r>
      <rPr>
        <b/>
        <u/>
        <sz val="12"/>
        <rFont val="Tahoma"/>
        <family val="2"/>
      </rPr>
      <t xml:space="preserve">กิจกรรม </t>
    </r>
    <r>
      <rPr>
        <sz val="12"/>
        <rFont val="Tahoma"/>
        <family val="2"/>
      </rPr>
      <t xml:space="preserve"> 1) กิจกรรมการแข่งขันกีฬาฟุตบอล “ปัตตานี ลีก 2555: Pattani League 2012” รวม 8,092,000 บาท
1.1) ทีมเหย้า ทุกอำเภอต้องเป็นเจ้าภาพจัดการแข่งขัน อำเภอละ 3 รุ่นๆ ละ 11 นัด รวม 396 นัด เป็นเงิน 4,012,200 บาท 
1.2) ทีมเยือน ทุกอำเภอต้องจัดทีมเข้าฟุตบอลเข้าร่วมแข่งขัน อำเภอละ 3 รุ่นๆ ละ 11 นัด รวม 396 นัด เป็นเงิน 1,584,000 บาท
1.3) การประกวด “อำเภอ... ฟุตบอลแฟนคลับ” เป็นเงิน 63,000 บาท
1.4) การบริหารจัดการการแข่งขันฯ  เป็นเงิน 2,422,800 บาท
</t>
    </r>
    <r>
      <rPr>
        <b/>
        <u/>
        <sz val="12"/>
        <rFont val="Tahoma"/>
        <family val="2"/>
      </rPr>
      <t>ความเห็น</t>
    </r>
    <r>
      <rPr>
        <sz val="12"/>
        <rFont val="Tahoma"/>
        <family val="2"/>
      </rPr>
      <t xml:space="preserve"> ส่งเสริมกีฬาและสร้างความสามัคคีให้เยาวชน</t>
    </r>
  </si>
  <si>
    <r>
      <rPr>
        <b/>
        <u/>
        <sz val="12"/>
        <rFont val="Tahoma"/>
        <family val="2"/>
      </rPr>
      <t>กิจกรรม</t>
    </r>
    <r>
      <rPr>
        <sz val="12"/>
        <rFont val="Tahoma"/>
        <family val="2"/>
      </rPr>
      <t xml:space="preserve">  1 รั้วชุมชน 12 อำเภอ 680 หมู่บ้านรวม 3,075,000
1.1 สัมมนาและฝึกอบรม 1.2 จัดค่ายเยาวชนกลุ่มเสี่ยง :  บรรพชา 5 รั้ว 1.3 จัดค่ายเยาวชนกลุ่มเสี่ยง: ปอเนาะสีขาว 1.4 จัดค่ายเยาวชนกลุ่มเสี่ยง: วิทยาลัยลูกผู้ชาย  
2 รั้วโรงเรียน (โรงเรียนป้องกันยาเสพติด ) รวม 1,555,000 บาท - จัดค่ายเยาวชน โดยจัดสรรให้สำนักงานเขตพื้นที่การศึกษาปัตตานี เขต 1 – 3,สนง.การศึกษาเอกชนฯ,โรงเรียนสาธิตฯ และ ศตส.จ.ปน. 3 รั้วครอบครัว ( ครอบครัวสีขาว ครอบครัวเข้มแข็ง )รวม 840,000 บาท
- กิจกรรมครอบครัวสีขาว ครอบครัวเข้มแข็ง   
4 โครงการบำบัดรักษาและฟื้นฟูสมรรถภาพผู้เสพ/ผู้ติดยาเสพติด  รวม  920,000 บาท
5 การตรวจสถานบริการสถานบันเทิง (รั้วสังคม) รวม  240,000 บาท
6 ปราบปรามยาเสพติดรายสำคัญ และลดความเดือดร้อนประชาชน รวม 302,000 บาท
      - ค่าตอบแทนชุดปฏิบัติการ - ค่าตอบแทนผู้ปฏิบัติงานให้ราชการ 7 การบริหารจัดการ ศตส.จ.ปน. รวม 1,024,000 ค่าจัดทำสื่อ/ ค่าวัสดุสำนักงาน/ค่าน้ำมันเชื้อเพลิงและหล่อลื่น/ค่าชุดตรวจกัญชา/ค่าชุดตรวจยาบ้า 
</t>
    </r>
    <r>
      <rPr>
        <b/>
        <u/>
        <sz val="12"/>
        <rFont val="Tahoma"/>
        <family val="2"/>
      </rPr>
      <t xml:space="preserve">ความเห็น  </t>
    </r>
    <r>
      <rPr>
        <sz val="12"/>
        <rFont val="Tahoma"/>
        <family val="2"/>
      </rPr>
      <t>ส่งเสริมการป้องกันและแก้ไขปัญหายาเสพติด</t>
    </r>
  </si>
  <si>
    <r>
      <rPr>
        <b/>
        <u/>
        <sz val="12"/>
        <rFont val="Tahoma"/>
        <family val="2"/>
      </rPr>
      <t xml:space="preserve">กิจกรรม  </t>
    </r>
    <r>
      <rPr>
        <sz val="12"/>
        <rFont val="Tahoma"/>
        <family val="2"/>
      </rPr>
      <t xml:space="preserve">1.ฝึกอาชีพ
1.1 ค่าตอบแทนวิทยากร เป็นเงิน  300,000  บาท
1.2 ค่าใช้สอย ค่าพาหนะ 400 คน / ค่าใช้จ่ายในการสัมมนาและฝึกอบรม รวม  964,000  บาท  
2.สนับสนุนปัจจัยการผลิต
- ค่าปัจจัยการผลิตและวัสดุอุปกรณ์ในการประกอบอาชีพ  เช่น เมล็ดพันธุ์พืช พันธุ์สัตว์  อาหารสัตว์ 
ปุ๋ยชีวภาพ จอบ เสียม คราด  แห อวน ฯลฯ  เป็นเงิน  13,136,000  บาท
 -  ค่าครุภัณฑ์ทางการเกษตรและเครื่องมืออุปกรณ์ในการประกอบอาชีพ  เช่น  โคพันธ์พื้นเมืองหรือลูกผสม รถไถนา เครื่องตัดหญ้า  เครื่องพ่นยา เครื่องชั่ง  เครื่องยนต์เรือ ฯลฯ   เป็นเงิน 5,200,000 บาท
</t>
    </r>
    <r>
      <rPr>
        <b/>
        <u/>
        <sz val="12"/>
        <rFont val="Tahoma"/>
        <family val="2"/>
      </rPr>
      <t>ความเห็น</t>
    </r>
    <r>
      <rPr>
        <sz val="12"/>
        <rFont val="Tahoma"/>
        <family val="2"/>
      </rPr>
      <t xml:space="preserve">   ส่งเสริมอาชีพ/สร้างรายได้ </t>
    </r>
  </si>
</sst>
</file>

<file path=xl/styles.xml><?xml version="1.0" encoding="utf-8"?>
<styleSheet xmlns="http://schemas.openxmlformats.org/spreadsheetml/2006/main">
  <numFmts count="3">
    <numFmt numFmtId="43" formatCode="_-* #,##0.00_-;\-* #,##0.00_-;_-* &quot;-&quot;??_-;_-@_-"/>
    <numFmt numFmtId="187" formatCode="_-* #,##0_-;\-* #,##0_-;_-* &quot;-&quot;??_-;_-@_-"/>
    <numFmt numFmtId="188" formatCode="#,##0_ ;\-#,##0\ "/>
  </numFmts>
  <fonts count="36">
    <font>
      <sz val="11"/>
      <color theme="1"/>
      <name val="Tahoma"/>
      <family val="2"/>
      <charset val="222"/>
      <scheme val="minor"/>
    </font>
    <font>
      <sz val="12"/>
      <color indexed="8"/>
      <name val="Tahoma"/>
      <family val="2"/>
    </font>
    <font>
      <sz val="18"/>
      <color indexed="8"/>
      <name val="Tahoma"/>
      <family val="2"/>
    </font>
    <font>
      <b/>
      <sz val="16"/>
      <color indexed="8"/>
      <name val="Tahoma"/>
      <family val="2"/>
    </font>
    <font>
      <sz val="16"/>
      <color indexed="8"/>
      <name val="Tahoma"/>
      <family val="2"/>
    </font>
    <font>
      <b/>
      <sz val="22"/>
      <color indexed="8"/>
      <name val="Tahoma"/>
      <family val="2"/>
    </font>
    <font>
      <b/>
      <sz val="24"/>
      <color indexed="8"/>
      <name val="Tahoma"/>
      <family val="2"/>
    </font>
    <font>
      <sz val="11"/>
      <color indexed="8"/>
      <name val="Calibri"/>
      <family val="2"/>
      <charset val="222"/>
    </font>
    <font>
      <b/>
      <sz val="10"/>
      <color indexed="8"/>
      <name val="Tahoma"/>
      <family val="2"/>
    </font>
    <font>
      <sz val="10"/>
      <color indexed="8"/>
      <name val="Tahoma"/>
      <family val="2"/>
    </font>
    <font>
      <sz val="12"/>
      <color indexed="8"/>
      <name val="Tahoma"/>
      <family val="2"/>
    </font>
    <font>
      <b/>
      <sz val="12"/>
      <color indexed="8"/>
      <name val="Tahoma"/>
      <family val="2"/>
    </font>
    <font>
      <sz val="8"/>
      <name val="Calibri"/>
      <family val="2"/>
      <charset val="222"/>
    </font>
    <font>
      <b/>
      <sz val="10"/>
      <name val="Tahoma"/>
      <family val="2"/>
    </font>
    <font>
      <sz val="10"/>
      <color indexed="8"/>
      <name val="Cordia New"/>
      <family val="2"/>
    </font>
    <font>
      <sz val="14"/>
      <color rgb="FF0F243E"/>
      <name val="Browallia New"/>
      <family val="2"/>
    </font>
    <font>
      <b/>
      <sz val="14"/>
      <color rgb="FF0F243E"/>
      <name val="Browallia New"/>
      <family val="2"/>
    </font>
    <font>
      <sz val="12"/>
      <color theme="1"/>
      <name val="Tahoma"/>
      <family val="2"/>
    </font>
    <font>
      <b/>
      <sz val="11"/>
      <color theme="1"/>
      <name val="Tahoma"/>
      <family val="2"/>
    </font>
    <font>
      <b/>
      <sz val="10"/>
      <color theme="1"/>
      <name val="Tahoma"/>
      <family val="2"/>
    </font>
    <font>
      <sz val="10"/>
      <color theme="1"/>
      <name val="Tahoma"/>
      <family val="2"/>
    </font>
    <font>
      <b/>
      <sz val="14"/>
      <color theme="1"/>
      <name val="Browallia New"/>
      <family val="2"/>
    </font>
    <font>
      <b/>
      <u/>
      <sz val="10"/>
      <color theme="1"/>
      <name val="Tahoma"/>
      <family val="2"/>
    </font>
    <font>
      <sz val="10"/>
      <color theme="1"/>
      <name val="Cordia New"/>
      <family val="2"/>
    </font>
    <font>
      <b/>
      <sz val="9"/>
      <color theme="1"/>
      <name val="Tahoma"/>
      <family val="2"/>
    </font>
    <font>
      <b/>
      <sz val="12"/>
      <name val="Tahoma"/>
      <family val="2"/>
    </font>
    <font>
      <sz val="12"/>
      <name val="Tahoma"/>
      <family val="2"/>
    </font>
    <font>
      <sz val="10"/>
      <name val="Tahoma"/>
      <family val="2"/>
    </font>
    <font>
      <sz val="11"/>
      <name val="Tahoma"/>
      <family val="2"/>
    </font>
    <font>
      <sz val="11"/>
      <name val="Tahoma"/>
      <family val="2"/>
      <charset val="222"/>
      <scheme val="minor"/>
    </font>
    <font>
      <b/>
      <sz val="11"/>
      <name val="Tahoma"/>
      <family val="2"/>
    </font>
    <font>
      <b/>
      <u/>
      <sz val="11"/>
      <name val="Tahoma"/>
      <family val="2"/>
    </font>
    <font>
      <b/>
      <u/>
      <sz val="10"/>
      <name val="Tahoma"/>
      <family val="2"/>
    </font>
    <font>
      <b/>
      <u/>
      <sz val="12"/>
      <name val="Tahoma"/>
      <family val="2"/>
    </font>
    <font>
      <i/>
      <sz val="12"/>
      <name val="Tahoma"/>
      <family val="2"/>
    </font>
    <font>
      <b/>
      <sz val="14"/>
      <name val="Tahoma"/>
      <family val="2"/>
    </font>
  </fonts>
  <fills count="4">
    <fill>
      <patternFill patternType="none"/>
    </fill>
    <fill>
      <patternFill patternType="gray125"/>
    </fill>
    <fill>
      <patternFill patternType="solid">
        <fgColor indexed="22"/>
        <bgColor indexed="64"/>
      </patternFill>
    </fill>
    <fill>
      <patternFill patternType="solid">
        <fgColor theme="0" tint="-0.34998626667073579"/>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43" fontId="7" fillId="0" borderId="0" applyFont="0" applyFill="0" applyBorder="0" applyAlignment="0" applyProtection="0"/>
  </cellStyleXfs>
  <cellXfs count="127">
    <xf numFmtId="0" fontId="0" fillId="0" borderId="0" xfId="0"/>
    <xf numFmtId="0" fontId="9" fillId="0" borderId="0" xfId="0" applyFont="1"/>
    <xf numFmtId="0" fontId="8" fillId="0" borderId="0" xfId="0" applyFont="1"/>
    <xf numFmtId="0" fontId="10" fillId="0" borderId="0" xfId="0" applyFont="1"/>
    <xf numFmtId="0" fontId="2" fillId="0" borderId="0" xfId="0" applyFont="1"/>
    <xf numFmtId="0" fontId="3" fillId="0" borderId="0" xfId="0" applyFont="1"/>
    <xf numFmtId="0" fontId="1" fillId="0" borderId="0" xfId="0" applyFont="1"/>
    <xf numFmtId="0" fontId="4" fillId="0" borderId="0" xfId="0" applyFont="1"/>
    <xf numFmtId="0" fontId="10" fillId="0" borderId="0" xfId="0" applyFont="1" applyAlignment="1">
      <alignment horizontal="center"/>
    </xf>
    <xf numFmtId="0" fontId="11" fillId="0" borderId="0" xfId="0" applyFont="1" applyAlignment="1">
      <alignment horizontal="center"/>
    </xf>
    <xf numFmtId="0" fontId="8" fillId="0" borderId="11" xfId="0" applyFont="1" applyBorder="1" applyAlignment="1">
      <alignment horizontal="center"/>
    </xf>
    <xf numFmtId="0" fontId="8" fillId="0" borderId="15" xfId="0" applyFont="1" applyBorder="1" applyAlignment="1">
      <alignment horizontal="center" vertical="center"/>
    </xf>
    <xf numFmtId="0" fontId="8" fillId="0" borderId="9" xfId="0" applyFont="1" applyBorder="1" applyAlignment="1">
      <alignment horizontal="center" vertical="center"/>
    </xf>
    <xf numFmtId="0" fontId="8" fillId="0" borderId="13" xfId="0" applyFont="1" applyBorder="1" applyAlignment="1">
      <alignment horizontal="center"/>
    </xf>
    <xf numFmtId="0" fontId="8" fillId="0" borderId="15" xfId="0" applyFont="1" applyFill="1" applyBorder="1" applyAlignment="1">
      <alignment horizontal="center" vertical="center"/>
    </xf>
    <xf numFmtId="3" fontId="8" fillId="0" borderId="9" xfId="0" applyNumberFormat="1" applyFont="1" applyFill="1" applyBorder="1" applyAlignment="1">
      <alignment horizontal="right" vertical="center"/>
    </xf>
    <xf numFmtId="0" fontId="8" fillId="0" borderId="0" xfId="0" applyFont="1" applyAlignment="1">
      <alignment vertical="center"/>
    </xf>
    <xf numFmtId="0" fontId="14" fillId="0" borderId="0" xfId="0" applyFont="1"/>
    <xf numFmtId="3" fontId="8" fillId="0" borderId="0" xfId="0" applyNumberFormat="1" applyFont="1" applyAlignment="1">
      <alignment vertical="center"/>
    </xf>
    <xf numFmtId="0" fontId="9" fillId="0" borderId="1" xfId="0" applyFont="1" applyBorder="1" applyAlignment="1">
      <alignment vertical="center" wrapText="1"/>
    </xf>
    <xf numFmtId="0" fontId="8" fillId="0" borderId="11" xfId="0" applyFont="1" applyBorder="1" applyAlignment="1">
      <alignment horizontal="center" vertical="center"/>
    </xf>
    <xf numFmtId="0" fontId="9" fillId="0" borderId="15" xfId="0" applyFont="1" applyBorder="1" applyAlignment="1">
      <alignment horizontal="center" vertical="top"/>
    </xf>
    <xf numFmtId="0" fontId="13" fillId="0" borderId="1" xfId="0" applyFont="1" applyFill="1" applyBorder="1" applyAlignment="1">
      <alignment horizontal="center" vertical="center" wrapText="1"/>
    </xf>
    <xf numFmtId="0" fontId="15" fillId="0" borderId="11" xfId="0" applyFont="1" applyBorder="1" applyAlignment="1">
      <alignment horizontal="center" vertical="center" wrapText="1"/>
    </xf>
    <xf numFmtId="0" fontId="15" fillId="0" borderId="15" xfId="0" applyFont="1" applyBorder="1" applyAlignment="1">
      <alignment horizontal="center" vertical="center" wrapText="1"/>
    </xf>
    <xf numFmtId="0" fontId="16" fillId="3" borderId="9" xfId="0" applyFont="1" applyFill="1" applyBorder="1" applyAlignment="1">
      <alignment horizontal="center" vertical="top" wrapText="1"/>
    </xf>
    <xf numFmtId="3" fontId="9" fillId="0" borderId="2" xfId="0" applyNumberFormat="1" applyFont="1" applyBorder="1" applyAlignment="1">
      <alignment horizontal="right" vertical="center"/>
    </xf>
    <xf numFmtId="3" fontId="8" fillId="2" borderId="9" xfId="0" applyNumberFormat="1" applyFont="1" applyFill="1" applyBorder="1" applyAlignment="1">
      <alignment vertical="center"/>
    </xf>
    <xf numFmtId="43" fontId="10" fillId="0" borderId="0" xfId="0" applyNumberFormat="1" applyFont="1"/>
    <xf numFmtId="187" fontId="16" fillId="3" borderId="9" xfId="1" applyNumberFormat="1" applyFont="1" applyFill="1" applyBorder="1" applyAlignment="1">
      <alignment horizontal="center" vertical="top" wrapText="1"/>
    </xf>
    <xf numFmtId="0" fontId="19" fillId="0" borderId="13" xfId="0" applyFont="1" applyBorder="1" applyAlignment="1">
      <alignment horizontal="center" vertical="center"/>
    </xf>
    <xf numFmtId="0" fontId="19" fillId="0" borderId="3" xfId="0" applyFont="1" applyBorder="1" applyAlignment="1">
      <alignment horizontal="center" vertical="center"/>
    </xf>
    <xf numFmtId="0" fontId="19" fillId="0" borderId="9" xfId="0" applyFont="1" applyBorder="1" applyAlignment="1">
      <alignment horizontal="center" vertical="center"/>
    </xf>
    <xf numFmtId="0" fontId="19" fillId="0" borderId="4" xfId="0" applyFont="1" applyBorder="1" applyAlignment="1">
      <alignment horizontal="center" vertical="center"/>
    </xf>
    <xf numFmtId="3" fontId="20" fillId="0" borderId="15" xfId="0" applyNumberFormat="1" applyFont="1" applyBorder="1" applyAlignment="1">
      <alignment horizontal="center" vertical="center"/>
    </xf>
    <xf numFmtId="3" fontId="20" fillId="0" borderId="11" xfId="0" applyNumberFormat="1" applyFont="1" applyBorder="1" applyAlignment="1">
      <alignment vertical="center"/>
    </xf>
    <xf numFmtId="3" fontId="20" fillId="0" borderId="15" xfId="0" applyNumberFormat="1" applyFont="1" applyBorder="1" applyAlignment="1">
      <alignment vertical="center"/>
    </xf>
    <xf numFmtId="3" fontId="20" fillId="0" borderId="1" xfId="0" applyNumberFormat="1" applyFont="1" applyBorder="1" applyAlignment="1">
      <alignment horizontal="center" vertical="center"/>
    </xf>
    <xf numFmtId="3" fontId="20" fillId="0" borderId="15" xfId="0" applyNumberFormat="1" applyFont="1" applyBorder="1" applyAlignment="1">
      <alignment horizontal="right" vertical="center"/>
    </xf>
    <xf numFmtId="3" fontId="20" fillId="0" borderId="13" xfId="0" applyNumberFormat="1" applyFont="1" applyBorder="1" applyAlignment="1">
      <alignment vertical="center"/>
    </xf>
    <xf numFmtId="188" fontId="20" fillId="0" borderId="15" xfId="1" applyNumberFormat="1" applyFont="1" applyBorder="1" applyAlignment="1">
      <alignment horizontal="center" vertical="center"/>
    </xf>
    <xf numFmtId="1" fontId="21" fillId="3" borderId="9" xfId="1" applyNumberFormat="1" applyFont="1" applyFill="1" applyBorder="1" applyAlignment="1">
      <alignment horizontal="center" vertical="top" wrapText="1"/>
    </xf>
    <xf numFmtId="187" fontId="21" fillId="3" borderId="9" xfId="1" applyNumberFormat="1" applyFont="1" applyFill="1" applyBorder="1" applyAlignment="1">
      <alignment horizontal="center" vertical="top" wrapText="1"/>
    </xf>
    <xf numFmtId="43" fontId="19" fillId="0" borderId="2" xfId="1" applyFont="1" applyBorder="1" applyAlignment="1">
      <alignment horizontal="center" vertical="center"/>
    </xf>
    <xf numFmtId="3" fontId="19" fillId="0" borderId="9" xfId="0" applyNumberFormat="1" applyFont="1" applyFill="1" applyBorder="1" applyAlignment="1">
      <alignment horizontal="right" vertical="center"/>
    </xf>
    <xf numFmtId="2" fontId="19" fillId="0" borderId="2" xfId="1" applyNumberFormat="1" applyFont="1" applyBorder="1" applyAlignment="1">
      <alignment horizontal="center" vertical="center"/>
    </xf>
    <xf numFmtId="1" fontId="19" fillId="2" borderId="9" xfId="1" applyNumberFormat="1" applyFont="1" applyFill="1" applyBorder="1" applyAlignment="1">
      <alignment horizontal="center" vertical="center"/>
    </xf>
    <xf numFmtId="187" fontId="19" fillId="2" borderId="9" xfId="1" applyNumberFormat="1" applyFont="1" applyFill="1" applyBorder="1" applyAlignment="1">
      <alignment vertical="center"/>
    </xf>
    <xf numFmtId="0" fontId="19" fillId="0" borderId="0" xfId="0" applyFont="1" applyAlignment="1">
      <alignment vertical="center"/>
    </xf>
    <xf numFmtId="3" fontId="22" fillId="0" borderId="0" xfId="0" applyNumberFormat="1" applyFont="1" applyAlignment="1">
      <alignment vertical="center"/>
    </xf>
    <xf numFmtId="0" fontId="19" fillId="0" borderId="0" xfId="0" applyFont="1"/>
    <xf numFmtId="3" fontId="19" fillId="0" borderId="0" xfId="0" applyNumberFormat="1" applyFont="1"/>
    <xf numFmtId="3" fontId="19" fillId="0" borderId="0" xfId="0" applyNumberFormat="1" applyFont="1" applyAlignment="1">
      <alignment vertical="center"/>
    </xf>
    <xf numFmtId="0" fontId="23" fillId="0" borderId="0" xfId="0" applyFont="1"/>
    <xf numFmtId="3" fontId="23" fillId="0" borderId="0" xfId="0" applyNumberFormat="1" applyFont="1"/>
    <xf numFmtId="0" fontId="8" fillId="2" borderId="12" xfId="0" applyFont="1" applyFill="1" applyBorder="1" applyAlignment="1">
      <alignment horizontal="center" vertical="center"/>
    </xf>
    <xf numFmtId="1" fontId="20" fillId="0" borderId="11" xfId="1" applyNumberFormat="1" applyFont="1" applyBorder="1" applyAlignment="1">
      <alignment horizontal="center" vertical="center"/>
    </xf>
    <xf numFmtId="1" fontId="20" fillId="0" borderId="15" xfId="1" applyNumberFormat="1" applyFont="1" applyBorder="1" applyAlignment="1">
      <alignment horizontal="center" vertical="center"/>
    </xf>
    <xf numFmtId="188" fontId="24" fillId="0" borderId="0" xfId="1" applyNumberFormat="1" applyFont="1"/>
    <xf numFmtId="0" fontId="8" fillId="0" borderId="0" xfId="0" applyFont="1" applyAlignment="1">
      <alignment horizontal="center" vertical="center"/>
    </xf>
    <xf numFmtId="188" fontId="20" fillId="0" borderId="15" xfId="1" applyNumberFormat="1" applyFont="1" applyBorder="1" applyAlignment="1">
      <alignment horizontal="right" vertical="center"/>
    </xf>
    <xf numFmtId="187" fontId="9" fillId="0" borderId="0" xfId="0" applyNumberFormat="1" applyFont="1"/>
    <xf numFmtId="1" fontId="9" fillId="0" borderId="0" xfId="0" applyNumberFormat="1" applyFont="1"/>
    <xf numFmtId="0" fontId="18" fillId="0" borderId="0" xfId="0" applyFont="1" applyAlignment="1">
      <alignment horizontal="center"/>
    </xf>
    <xf numFmtId="0" fontId="17" fillId="0" borderId="0" xfId="0" applyFont="1" applyAlignment="1">
      <alignment horizontal="center"/>
    </xf>
    <xf numFmtId="0" fontId="25" fillId="0" borderId="0" xfId="0" applyFont="1" applyFill="1"/>
    <xf numFmtId="0" fontId="26" fillId="0" borderId="0" xfId="0" applyFont="1" applyFill="1"/>
    <xf numFmtId="0" fontId="27" fillId="0" borderId="0" xfId="0" applyFont="1" applyFill="1"/>
    <xf numFmtId="3" fontId="26" fillId="0" borderId="0" xfId="0" applyNumberFormat="1" applyFont="1" applyFill="1"/>
    <xf numFmtId="0" fontId="27" fillId="0" borderId="0" xfId="0" applyFont="1" applyFill="1" applyAlignment="1">
      <alignment horizontal="center"/>
    </xf>
    <xf numFmtId="3" fontId="27" fillId="0" borderId="0" xfId="0" applyNumberFormat="1" applyFont="1" applyFill="1" applyAlignment="1">
      <alignment horizontal="center"/>
    </xf>
    <xf numFmtId="0" fontId="25" fillId="2" borderId="11" xfId="0" applyFont="1" applyFill="1" applyBorder="1" applyAlignment="1">
      <alignment vertical="center"/>
    </xf>
    <xf numFmtId="0" fontId="25" fillId="2" borderId="11" xfId="0" applyFont="1" applyFill="1" applyBorder="1" applyAlignment="1">
      <alignment horizontal="center" vertical="center"/>
    </xf>
    <xf numFmtId="0" fontId="25" fillId="2" borderId="11" xfId="0" applyFont="1" applyFill="1" applyBorder="1" applyAlignment="1">
      <alignment horizontal="center" wrapText="1"/>
    </xf>
    <xf numFmtId="0" fontId="28" fillId="0" borderId="0" xfId="0" applyFont="1" applyAlignment="1">
      <alignment horizontal="center"/>
    </xf>
    <xf numFmtId="0" fontId="25" fillId="2" borderId="13" xfId="0" applyFont="1" applyFill="1" applyBorder="1" applyAlignment="1">
      <alignment vertical="center"/>
    </xf>
    <xf numFmtId="0" fontId="25" fillId="2" borderId="13" xfId="0" applyFont="1" applyFill="1" applyBorder="1" applyAlignment="1">
      <alignment horizontal="center" vertical="center"/>
    </xf>
    <xf numFmtId="0" fontId="25" fillId="2" borderId="13" xfId="0" applyFont="1" applyFill="1" applyBorder="1" applyAlignment="1">
      <alignment horizontal="center" vertical="center" wrapText="1"/>
    </xf>
    <xf numFmtId="0" fontId="30" fillId="0" borderId="0" xfId="0" applyFont="1" applyAlignment="1">
      <alignment horizontal="center"/>
    </xf>
    <xf numFmtId="0" fontId="26" fillId="0" borderId="9" xfId="0" applyFont="1" applyFill="1" applyBorder="1" applyAlignment="1">
      <alignment horizontal="center" vertical="top"/>
    </xf>
    <xf numFmtId="0" fontId="26" fillId="0" borderId="9" xfId="0" applyFont="1" applyFill="1" applyBorder="1" applyAlignment="1">
      <alignment vertical="top" wrapText="1"/>
    </xf>
    <xf numFmtId="3" fontId="26" fillId="0" borderId="9" xfId="0" applyNumberFormat="1" applyFont="1" applyFill="1" applyBorder="1" applyAlignment="1">
      <alignment vertical="top"/>
    </xf>
    <xf numFmtId="0" fontId="28" fillId="0" borderId="9" xfId="0" applyFont="1" applyFill="1" applyBorder="1" applyAlignment="1">
      <alignment vertical="top" wrapText="1"/>
    </xf>
    <xf numFmtId="0" fontId="26" fillId="0" borderId="9" xfId="0" applyFont="1" applyFill="1" applyBorder="1" applyAlignment="1">
      <alignment horizontal="center" vertical="top" wrapText="1"/>
    </xf>
    <xf numFmtId="0" fontId="26" fillId="0" borderId="9" xfId="0" applyFont="1" applyFill="1" applyBorder="1" applyAlignment="1" applyProtection="1">
      <alignment horizontal="center" vertical="top"/>
      <protection locked="0"/>
    </xf>
    <xf numFmtId="0" fontId="26" fillId="0" borderId="10" xfId="0" applyFont="1" applyFill="1" applyBorder="1" applyAlignment="1" applyProtection="1">
      <alignment vertical="top" wrapText="1"/>
      <protection locked="0"/>
    </xf>
    <xf numFmtId="0" fontId="26" fillId="0" borderId="9" xfId="0" applyFont="1" applyFill="1" applyBorder="1" applyAlignment="1" applyProtection="1">
      <alignment vertical="top" wrapText="1"/>
      <protection locked="0"/>
    </xf>
    <xf numFmtId="3" fontId="26" fillId="0" borderId="12" xfId="0" applyNumberFormat="1" applyFont="1" applyFill="1" applyBorder="1" applyAlignment="1" applyProtection="1">
      <alignment vertical="top"/>
      <protection locked="0"/>
    </xf>
    <xf numFmtId="0" fontId="27" fillId="0" borderId="12" xfId="0" applyFont="1" applyFill="1" applyBorder="1" applyAlignment="1" applyProtection="1">
      <alignment vertical="top" wrapText="1"/>
      <protection locked="0"/>
    </xf>
    <xf numFmtId="0" fontId="26" fillId="0" borderId="9" xfId="0" applyFont="1" applyFill="1" applyBorder="1" applyAlignment="1" applyProtection="1">
      <alignment horizontal="center" vertical="top" wrapText="1"/>
      <protection locked="0"/>
    </xf>
    <xf numFmtId="0" fontId="27" fillId="0" borderId="0" xfId="0" applyFont="1" applyFill="1" applyAlignment="1" applyProtection="1">
      <protection locked="0"/>
    </xf>
    <xf numFmtId="0" fontId="26" fillId="0" borderId="9" xfId="0" applyFont="1" applyFill="1" applyBorder="1" applyAlignment="1">
      <alignment horizontal="left" vertical="top" wrapText="1"/>
    </xf>
    <xf numFmtId="38" fontId="26" fillId="0" borderId="9" xfId="0" applyNumberFormat="1" applyFont="1" applyFill="1" applyBorder="1" applyAlignment="1">
      <alignment horizontal="right" vertical="top" wrapText="1"/>
    </xf>
    <xf numFmtId="3" fontId="26" fillId="0" borderId="13" xfId="0" applyNumberFormat="1" applyFont="1" applyFill="1" applyBorder="1" applyAlignment="1">
      <alignment vertical="top"/>
    </xf>
    <xf numFmtId="3" fontId="26" fillId="0" borderId="9" xfId="0" applyNumberFormat="1" applyFont="1" applyFill="1" applyBorder="1" applyAlignment="1">
      <alignment vertical="top" wrapText="1"/>
    </xf>
    <xf numFmtId="3" fontId="27" fillId="0" borderId="0" xfId="0" applyNumberFormat="1" applyFont="1" applyFill="1"/>
    <xf numFmtId="3" fontId="26" fillId="0" borderId="9" xfId="0" applyNumberFormat="1" applyFont="1" applyFill="1" applyBorder="1" applyAlignment="1">
      <alignment horizontal="center" vertical="top" wrapText="1"/>
    </xf>
    <xf numFmtId="0" fontId="35" fillId="0" borderId="9" xfId="0" applyFont="1" applyBorder="1" applyAlignment="1">
      <alignment vertical="center"/>
    </xf>
    <xf numFmtId="0" fontId="35" fillId="0" borderId="9" xfId="0" applyFont="1" applyFill="1" applyBorder="1" applyAlignment="1">
      <alignment vertical="center"/>
    </xf>
    <xf numFmtId="3" fontId="35" fillId="0" borderId="9" xfId="0" applyNumberFormat="1" applyFont="1" applyFill="1" applyBorder="1" applyAlignment="1">
      <alignment vertical="center" wrapText="1"/>
    </xf>
    <xf numFmtId="0" fontId="35" fillId="0" borderId="9" xfId="0" applyFont="1" applyBorder="1" applyAlignment="1">
      <alignment horizontal="center" vertical="center"/>
    </xf>
    <xf numFmtId="0" fontId="35" fillId="0" borderId="0" xfId="0" applyFont="1" applyAlignment="1">
      <alignment vertical="center"/>
    </xf>
    <xf numFmtId="0" fontId="27" fillId="0" borderId="0" xfId="0" applyFont="1"/>
    <xf numFmtId="3" fontId="27" fillId="0" borderId="0" xfId="0" applyNumberFormat="1" applyFont="1" applyFill="1" applyBorder="1" applyAlignment="1">
      <alignment vertical="top"/>
    </xf>
    <xf numFmtId="0" fontId="27" fillId="0" borderId="0" xfId="0" applyFont="1" applyAlignment="1">
      <alignment horizontal="center"/>
    </xf>
    <xf numFmtId="3" fontId="27" fillId="0" borderId="0" xfId="0" applyNumberFormat="1" applyFont="1" applyFill="1" applyBorder="1" applyAlignment="1" applyProtection="1">
      <alignment vertical="top"/>
      <protection locked="0"/>
    </xf>
    <xf numFmtId="3" fontId="27" fillId="0" borderId="0" xfId="0" applyNumberFormat="1" applyFont="1" applyBorder="1"/>
    <xf numFmtId="3" fontId="27" fillId="0" borderId="0" xfId="0" applyNumberFormat="1" applyFont="1"/>
    <xf numFmtId="0" fontId="6" fillId="0" borderId="0" xfId="0" applyFont="1" applyAlignment="1">
      <alignment horizontal="center"/>
    </xf>
    <xf numFmtId="0" fontId="5" fillId="0" borderId="0" xfId="0" applyFont="1" applyAlignment="1">
      <alignment horizontal="center"/>
    </xf>
    <xf numFmtId="0" fontId="19" fillId="0" borderId="7" xfId="0" applyFont="1" applyBorder="1" applyAlignment="1">
      <alignment horizontal="center" vertical="center"/>
    </xf>
    <xf numFmtId="0" fontId="19" fillId="0" borderId="6" xfId="0" applyFont="1" applyBorder="1" applyAlignment="1">
      <alignment horizontal="center"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0" fontId="19" fillId="0" borderId="8" xfId="0" applyFont="1" applyBorder="1" applyAlignment="1">
      <alignment horizontal="center" vertical="center"/>
    </xf>
    <xf numFmtId="0" fontId="19" fillId="0" borderId="5" xfId="0" applyFont="1" applyBorder="1" applyAlignment="1">
      <alignment horizontal="center" vertical="center"/>
    </xf>
    <xf numFmtId="0" fontId="8" fillId="2" borderId="12" xfId="0" applyFont="1" applyFill="1" applyBorder="1" applyAlignment="1">
      <alignment horizontal="center" vertical="center"/>
    </xf>
    <xf numFmtId="0" fontId="8" fillId="2" borderId="14" xfId="0" applyFont="1" applyFill="1" applyBorder="1" applyAlignment="1">
      <alignment horizontal="center" vertical="center"/>
    </xf>
    <xf numFmtId="0" fontId="8" fillId="3" borderId="12" xfId="0" applyFont="1" applyFill="1" applyBorder="1" applyAlignment="1">
      <alignment horizontal="center" vertical="center"/>
    </xf>
    <xf numFmtId="0" fontId="8" fillId="3" borderId="14" xfId="0" applyFont="1" applyFill="1" applyBorder="1" applyAlignment="1">
      <alignment horizontal="center" vertical="center"/>
    </xf>
    <xf numFmtId="0" fontId="8" fillId="0" borderId="7" xfId="0" applyFont="1" applyBorder="1" applyAlignment="1">
      <alignment horizontal="center"/>
    </xf>
    <xf numFmtId="0" fontId="8" fillId="0" borderId="8" xfId="0" applyFont="1" applyBorder="1" applyAlignment="1">
      <alignment horizontal="center"/>
    </xf>
    <xf numFmtId="0" fontId="8" fillId="0" borderId="3" xfId="0" applyFont="1" applyBorder="1" applyAlignment="1">
      <alignment horizontal="center"/>
    </xf>
    <xf numFmtId="0" fontId="8" fillId="0" borderId="5" xfId="0" applyFont="1" applyBorder="1" applyAlignment="1">
      <alignment horizontal="center"/>
    </xf>
    <xf numFmtId="0" fontId="25" fillId="2" borderId="11" xfId="0" applyFont="1" applyFill="1" applyBorder="1" applyAlignment="1">
      <alignment horizontal="center" vertical="center" wrapText="1"/>
    </xf>
    <xf numFmtId="0" fontId="25" fillId="2" borderId="13" xfId="0" applyFont="1" applyFill="1" applyBorder="1" applyAlignment="1">
      <alignment horizontal="center" vertical="center" wrapText="1"/>
    </xf>
    <xf numFmtId="0" fontId="29" fillId="0" borderId="13" xfId="0" applyFont="1" applyBorder="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M34"/>
  <sheetViews>
    <sheetView zoomScale="62" zoomScaleNormal="62" workbookViewId="0">
      <selection activeCell="E20" sqref="E20"/>
    </sheetView>
  </sheetViews>
  <sheetFormatPr defaultColWidth="9.125" defaultRowHeight="16.5" customHeight="1"/>
  <cols>
    <col min="1" max="6" width="9.125" style="7" customWidth="1"/>
    <col min="7" max="7" width="5" style="7" customWidth="1"/>
    <col min="8" max="12" width="9.125" style="7" customWidth="1"/>
    <col min="13" max="13" width="22.25" style="7" customWidth="1"/>
    <col min="14" max="14" width="8.125" style="7" customWidth="1"/>
    <col min="15" max="16384" width="9.125" style="7"/>
  </cols>
  <sheetData>
    <row r="1" spans="1:13" s="4" customFormat="1" ht="15.75" customHeight="1"/>
    <row r="2" spans="1:13" s="4" customFormat="1" ht="15.75" customHeight="1"/>
    <row r="3" spans="1:13" s="4" customFormat="1" ht="15.75" customHeight="1"/>
    <row r="4" spans="1:13" s="5" customFormat="1" ht="15.75" customHeight="1"/>
    <row r="5" spans="1:13" s="5" customFormat="1" ht="15.75" customHeight="1"/>
    <row r="6" spans="1:13" ht="15.75" customHeight="1"/>
    <row r="7" spans="1:13" ht="15.75" customHeight="1"/>
    <row r="8" spans="1:13" ht="15.75" customHeight="1"/>
    <row r="9" spans="1:13" ht="15.75" customHeight="1"/>
    <row r="10" spans="1:13" s="6" customFormat="1" ht="15.75" customHeight="1"/>
    <row r="11" spans="1:13" s="6" customFormat="1" ht="15.75" customHeight="1"/>
    <row r="12" spans="1:13" s="6" customFormat="1" ht="34.5" customHeight="1">
      <c r="A12" s="108" t="s">
        <v>54</v>
      </c>
      <c r="B12" s="108"/>
      <c r="C12" s="108"/>
      <c r="D12" s="108"/>
      <c r="E12" s="108"/>
      <c r="F12" s="108"/>
      <c r="G12" s="108"/>
      <c r="H12" s="108"/>
      <c r="I12" s="108"/>
      <c r="J12" s="108"/>
      <c r="K12" s="108"/>
      <c r="L12" s="108"/>
      <c r="M12" s="108"/>
    </row>
    <row r="13" spans="1:13" s="6" customFormat="1" ht="34.5" customHeight="1">
      <c r="A13" s="109" t="s">
        <v>55</v>
      </c>
      <c r="B13" s="109"/>
      <c r="C13" s="109"/>
      <c r="D13" s="109"/>
      <c r="E13" s="109"/>
      <c r="F13" s="109"/>
      <c r="G13" s="109"/>
      <c r="H13" s="109"/>
      <c r="I13" s="109"/>
      <c r="J13" s="109"/>
      <c r="K13" s="109"/>
      <c r="L13" s="109"/>
      <c r="M13" s="109"/>
    </row>
    <row r="14" spans="1:13" s="6" customFormat="1" ht="16.5" customHeight="1"/>
    <row r="15" spans="1:13" s="6" customFormat="1" ht="16.5" customHeight="1"/>
    <row r="16" spans="1:13" s="6" customFormat="1" ht="16.5" customHeight="1"/>
    <row r="17" s="6" customFormat="1" ht="16.5" customHeight="1"/>
    <row r="18" s="6" customFormat="1" ht="16.5" customHeight="1"/>
    <row r="19" s="6" customFormat="1" ht="16.5" customHeight="1"/>
    <row r="20" s="6" customFormat="1" ht="16.5" customHeight="1"/>
    <row r="21" s="6" customFormat="1" ht="16.5" customHeight="1"/>
    <row r="22" s="6" customFormat="1" ht="16.5" customHeight="1"/>
    <row r="23" s="6" customFormat="1" ht="16.5" customHeight="1"/>
    <row r="24" s="6" customFormat="1" ht="16.5" customHeight="1"/>
    <row r="25" s="6" customFormat="1" ht="16.5" customHeight="1"/>
    <row r="26" s="6" customFormat="1" ht="16.5" customHeight="1"/>
    <row r="27" s="6" customFormat="1" ht="16.5" customHeight="1"/>
    <row r="28" s="6" customFormat="1" ht="16.5" customHeight="1"/>
    <row r="29" s="6" customFormat="1" ht="16.5" customHeight="1"/>
    <row r="30" s="6" customFormat="1" ht="16.5" customHeight="1"/>
    <row r="31" s="6" customFormat="1" ht="16.5" customHeight="1"/>
    <row r="32" s="6" customFormat="1" ht="16.5" customHeight="1"/>
    <row r="33" s="5" customFormat="1" ht="16.5" customHeight="1"/>
    <row r="34" s="5" customFormat="1" ht="16.5" customHeight="1"/>
  </sheetData>
  <mergeCells count="2">
    <mergeCell ref="A12:M12"/>
    <mergeCell ref="A13:M13"/>
  </mergeCells>
  <phoneticPr fontId="12" type="noConversion"/>
  <pageMargins left="0.45" right="0.2" top="0.75" bottom="0.5" header="0.3" footer="0.3"/>
  <pageSetup orientation="landscape" r:id="rId1"/>
</worksheet>
</file>

<file path=xl/worksheets/sheet2.xml><?xml version="1.0" encoding="utf-8"?>
<worksheet xmlns="http://schemas.openxmlformats.org/spreadsheetml/2006/main" xmlns:r="http://schemas.openxmlformats.org/officeDocument/2006/relationships">
  <dimension ref="A1:K18"/>
  <sheetViews>
    <sheetView zoomScaleSheetLayoutView="130" workbookViewId="0">
      <selection activeCell="B2" sqref="B2"/>
    </sheetView>
  </sheetViews>
  <sheetFormatPr defaultColWidth="9" defaultRowHeight="12.75"/>
  <cols>
    <col min="1" max="1" width="4.625" style="1" customWidth="1"/>
    <col min="2" max="2" width="37.125" style="1" customWidth="1"/>
    <col min="3" max="3" width="9.625" style="1" customWidth="1"/>
    <col min="4" max="4" width="15.25" style="1" customWidth="1"/>
    <col min="5" max="5" width="11.125" style="1" customWidth="1"/>
    <col min="6" max="6" width="14.125" style="1" customWidth="1"/>
    <col min="7" max="7" width="9" style="1"/>
    <col min="8" max="8" width="13" style="1" customWidth="1"/>
    <col min="9" max="9" width="9" style="1"/>
    <col min="10" max="10" width="14.25" style="1" customWidth="1"/>
    <col min="11" max="11" width="17" style="1" bestFit="1" customWidth="1"/>
    <col min="12" max="16384" width="9" style="1"/>
  </cols>
  <sheetData>
    <row r="1" spans="1:11">
      <c r="A1" s="2" t="s">
        <v>53</v>
      </c>
    </row>
    <row r="2" spans="1:11">
      <c r="A2" s="2"/>
      <c r="B2" s="1" t="s">
        <v>58</v>
      </c>
    </row>
    <row r="3" spans="1:11">
      <c r="A3" s="2"/>
    </row>
    <row r="4" spans="1:11" ht="15" customHeight="1">
      <c r="A4" s="2"/>
    </row>
    <row r="5" spans="1:11" s="8" customFormat="1" ht="20.100000000000001" customHeight="1">
      <c r="A5" s="10"/>
      <c r="B5" s="10"/>
      <c r="C5" s="120" t="s">
        <v>3</v>
      </c>
      <c r="D5" s="121"/>
      <c r="E5" s="110" t="s">
        <v>22</v>
      </c>
      <c r="F5" s="111"/>
      <c r="G5" s="110" t="s">
        <v>23</v>
      </c>
      <c r="H5" s="114"/>
      <c r="I5" s="110" t="s">
        <v>52</v>
      </c>
      <c r="J5" s="114"/>
    </row>
    <row r="6" spans="1:11" s="9" customFormat="1" ht="20.100000000000001" customHeight="1">
      <c r="A6" s="11" t="s">
        <v>0</v>
      </c>
      <c r="B6" s="11" t="s">
        <v>2</v>
      </c>
      <c r="C6" s="122" t="s">
        <v>4</v>
      </c>
      <c r="D6" s="123"/>
      <c r="E6" s="112"/>
      <c r="F6" s="113"/>
      <c r="G6" s="112"/>
      <c r="H6" s="115"/>
      <c r="I6" s="112"/>
      <c r="J6" s="115"/>
    </row>
    <row r="7" spans="1:11" s="9" customFormat="1" ht="20.100000000000001" customHeight="1">
      <c r="A7" s="13"/>
      <c r="B7" s="13"/>
      <c r="C7" s="20" t="s">
        <v>5</v>
      </c>
      <c r="D7" s="12" t="s">
        <v>6</v>
      </c>
      <c r="E7" s="30" t="s">
        <v>5</v>
      </c>
      <c r="F7" s="31" t="s">
        <v>6</v>
      </c>
      <c r="G7" s="32" t="s">
        <v>5</v>
      </c>
      <c r="H7" s="33" t="s">
        <v>6</v>
      </c>
      <c r="I7" s="32" t="s">
        <v>5</v>
      </c>
      <c r="J7" s="32" t="s">
        <v>6</v>
      </c>
    </row>
    <row r="8" spans="1:11" s="6" customFormat="1" ht="42" customHeight="1">
      <c r="A8" s="21">
        <v>1</v>
      </c>
      <c r="B8" s="19" t="s">
        <v>16</v>
      </c>
      <c r="C8" s="23">
        <v>5</v>
      </c>
      <c r="D8" s="26">
        <v>44585200</v>
      </c>
      <c r="E8" s="34">
        <v>5</v>
      </c>
      <c r="F8" s="35">
        <f>+ฟอร์มผลโครงการ!E6+ฟอร์มผลโครงการ!E7+ฟอร์มผลโครงการ!E8+ฟอร์มผลโครงการ!E9+ฟอร์มผลโครงการ!E10</f>
        <v>44585200</v>
      </c>
      <c r="G8" s="56">
        <v>0</v>
      </c>
      <c r="H8" s="56">
        <v>0</v>
      </c>
      <c r="I8" s="56">
        <v>0</v>
      </c>
      <c r="J8" s="56">
        <v>0</v>
      </c>
    </row>
    <row r="9" spans="1:11" s="6" customFormat="1" ht="30" customHeight="1">
      <c r="A9" s="21">
        <v>2</v>
      </c>
      <c r="B9" s="19" t="s">
        <v>17</v>
      </c>
      <c r="C9" s="24">
        <v>6</v>
      </c>
      <c r="D9" s="36">
        <v>19590500</v>
      </c>
      <c r="E9" s="34">
        <v>6</v>
      </c>
      <c r="F9" s="36">
        <f>+ฟอร์มผลโครงการ!E11+ฟอร์มผลโครงการ!E12+ฟอร์มผลโครงการ!E13+ฟอร์มผลโครงการ!E14+ฟอร์มผลโครงการ!E15+ฟอร์มผลโครงการ!E16</f>
        <v>19590500</v>
      </c>
      <c r="G9" s="57">
        <v>0</v>
      </c>
      <c r="H9" s="57">
        <v>0</v>
      </c>
      <c r="I9" s="57">
        <v>0</v>
      </c>
      <c r="J9" s="57">
        <v>0</v>
      </c>
    </row>
    <row r="10" spans="1:11" s="6" customFormat="1" ht="30" customHeight="1">
      <c r="A10" s="21">
        <v>3</v>
      </c>
      <c r="B10" s="19" t="s">
        <v>18</v>
      </c>
      <c r="C10" s="24">
        <v>5</v>
      </c>
      <c r="D10" s="26">
        <f>F10+J10</f>
        <v>27193100</v>
      </c>
      <c r="E10" s="34">
        <v>4</v>
      </c>
      <c r="F10" s="36">
        <f>+ฟอร์มผลโครงการ!E17+ฟอร์มผลโครงการ!E18+ฟอร์มผลโครงการ!E19+ฟอร์มผลโครงการ!E20</f>
        <v>24724900</v>
      </c>
      <c r="G10" s="57">
        <v>0</v>
      </c>
      <c r="H10" s="57">
        <v>0</v>
      </c>
      <c r="I10" s="37">
        <v>1</v>
      </c>
      <c r="J10" s="38">
        <v>2468200</v>
      </c>
    </row>
    <row r="11" spans="1:11" s="6" customFormat="1" ht="31.5" customHeight="1">
      <c r="A11" s="21">
        <v>4</v>
      </c>
      <c r="B11" s="19" t="s">
        <v>19</v>
      </c>
      <c r="C11" s="24">
        <v>7</v>
      </c>
      <c r="D11" s="26">
        <v>80437000</v>
      </c>
      <c r="E11" s="34">
        <v>7</v>
      </c>
      <c r="F11" s="39">
        <v>79162000</v>
      </c>
      <c r="G11" s="40">
        <v>1</v>
      </c>
      <c r="H11" s="60">
        <v>1275000</v>
      </c>
      <c r="I11" s="57">
        <v>0</v>
      </c>
      <c r="J11" s="57">
        <v>0</v>
      </c>
    </row>
    <row r="12" spans="1:11" s="3" customFormat="1" ht="23.1" customHeight="1">
      <c r="A12" s="118" t="s">
        <v>20</v>
      </c>
      <c r="B12" s="119"/>
      <c r="C12" s="25">
        <f>SUM(C8:C11)</f>
        <v>23</v>
      </c>
      <c r="D12" s="29">
        <f t="shared" ref="D12:H12" si="0">SUM(D8:D11)</f>
        <v>171805800</v>
      </c>
      <c r="E12" s="41">
        <f>SUM(E8:E11)</f>
        <v>22</v>
      </c>
      <c r="F12" s="42">
        <f t="shared" si="0"/>
        <v>168062600</v>
      </c>
      <c r="G12" s="41">
        <f t="shared" si="0"/>
        <v>1</v>
      </c>
      <c r="H12" s="42">
        <f t="shared" si="0"/>
        <v>1275000</v>
      </c>
      <c r="I12" s="41">
        <v>1</v>
      </c>
      <c r="J12" s="42">
        <v>2468200</v>
      </c>
      <c r="K12" s="28"/>
    </row>
    <row r="13" spans="1:11" s="6" customFormat="1" ht="37.5" customHeight="1">
      <c r="A13" s="14">
        <v>5</v>
      </c>
      <c r="B13" s="22" t="s">
        <v>9</v>
      </c>
      <c r="C13" s="11"/>
      <c r="D13" s="15">
        <v>10000000</v>
      </c>
      <c r="E13" s="43"/>
      <c r="F13" s="44">
        <v>10000000</v>
      </c>
      <c r="G13" s="45"/>
      <c r="H13" s="43"/>
      <c r="I13" s="43"/>
      <c r="J13" s="43"/>
    </row>
    <row r="14" spans="1:11" ht="23.1" customHeight="1">
      <c r="A14" s="116" t="s">
        <v>10</v>
      </c>
      <c r="B14" s="117"/>
      <c r="C14" s="55">
        <f>C12</f>
        <v>23</v>
      </c>
      <c r="D14" s="27">
        <f>+D13+D12</f>
        <v>181805800</v>
      </c>
      <c r="E14" s="46">
        <f t="shared" ref="E14:J14" si="1">+E13+E12</f>
        <v>22</v>
      </c>
      <c r="F14" s="47">
        <f>+F13+F12</f>
        <v>178062600</v>
      </c>
      <c r="G14" s="46">
        <f t="shared" si="1"/>
        <v>1</v>
      </c>
      <c r="H14" s="47">
        <f t="shared" si="1"/>
        <v>1275000</v>
      </c>
      <c r="I14" s="46">
        <f t="shared" si="1"/>
        <v>1</v>
      </c>
      <c r="J14" s="47">
        <f t="shared" si="1"/>
        <v>2468200</v>
      </c>
    </row>
    <row r="15" spans="1:11" ht="23.1" customHeight="1">
      <c r="A15" s="58" t="s">
        <v>57</v>
      </c>
      <c r="B15" s="16"/>
      <c r="C15" s="16"/>
      <c r="D15" s="16"/>
      <c r="E15" s="48"/>
      <c r="F15" s="49">
        <v>171046200</v>
      </c>
      <c r="G15" s="63" t="s">
        <v>6</v>
      </c>
      <c r="H15" s="50"/>
      <c r="I15" s="50"/>
      <c r="J15" s="51"/>
    </row>
    <row r="16" spans="1:11" ht="23.1" customHeight="1">
      <c r="A16" s="17"/>
      <c r="B16" s="59" t="s">
        <v>11</v>
      </c>
      <c r="C16" s="16"/>
      <c r="D16" s="18"/>
      <c r="E16" s="48"/>
      <c r="F16" s="52">
        <f>F14-F15</f>
        <v>7016400</v>
      </c>
      <c r="G16" s="64" t="s">
        <v>6</v>
      </c>
      <c r="H16" s="53"/>
      <c r="I16" s="54"/>
      <c r="J16" s="54"/>
    </row>
    <row r="17" spans="4:6">
      <c r="D17" s="61"/>
    </row>
    <row r="18" spans="4:6">
      <c r="D18" s="61"/>
      <c r="F18" s="62"/>
    </row>
  </sheetData>
  <mergeCells count="7">
    <mergeCell ref="E5:F6"/>
    <mergeCell ref="G5:H6"/>
    <mergeCell ref="I5:J6"/>
    <mergeCell ref="A14:B14"/>
    <mergeCell ref="A12:B12"/>
    <mergeCell ref="C5:D5"/>
    <mergeCell ref="C6:D6"/>
  </mergeCells>
  <phoneticPr fontId="12" type="noConversion"/>
  <pageMargins left="0.11811023622047245" right="0.15748031496062992" top="0.78740157480314965" bottom="0.3937007874015748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dimension ref="A1:K33"/>
  <sheetViews>
    <sheetView tabSelected="1" zoomScale="60" zoomScaleNormal="60" zoomScaleSheetLayoutView="130" workbookViewId="0">
      <pane ySplit="5" topLeftCell="A6" activePane="bottomLeft" state="frozen"/>
      <selection pane="bottomLeft" activeCell="I6" sqref="I6"/>
    </sheetView>
  </sheetViews>
  <sheetFormatPr defaultColWidth="9" defaultRowHeight="12.75"/>
  <cols>
    <col min="1" max="1" width="6.125" style="102" customWidth="1"/>
    <col min="2" max="2" width="21" style="67" customWidth="1"/>
    <col min="3" max="3" width="21.375" style="102" customWidth="1"/>
    <col min="4" max="4" width="16.375" style="102" customWidth="1"/>
    <col min="5" max="5" width="13.75" style="102" customWidth="1"/>
    <col min="6" max="6" width="13.25" style="102" customWidth="1"/>
    <col min="7" max="7" width="12.875" style="102" customWidth="1"/>
    <col min="8" max="8" width="48.625" style="102" customWidth="1"/>
    <col min="9" max="9" width="11.25" style="104" customWidth="1"/>
    <col min="10" max="10" width="9" style="102"/>
    <col min="11" max="11" width="11.125" style="102" customWidth="1"/>
    <col min="12" max="12" width="9.125" style="102" bestFit="1" customWidth="1"/>
    <col min="13" max="16384" width="9" style="102"/>
  </cols>
  <sheetData>
    <row r="1" spans="1:9" s="67" customFormat="1" ht="15">
      <c r="A1" s="65" t="s">
        <v>56</v>
      </c>
      <c r="B1" s="66"/>
      <c r="D1" s="68"/>
      <c r="E1" s="68"/>
      <c r="F1" s="68"/>
      <c r="G1" s="68"/>
      <c r="I1" s="69"/>
    </row>
    <row r="2" spans="1:9" s="67" customFormat="1" ht="15">
      <c r="A2" s="65" t="s">
        <v>7</v>
      </c>
      <c r="B2" s="66"/>
      <c r="D2" s="68"/>
      <c r="E2" s="68"/>
      <c r="F2" s="68"/>
      <c r="G2" s="68"/>
      <c r="I2" s="69"/>
    </row>
    <row r="3" spans="1:9" s="67" customFormat="1" ht="17.25" customHeight="1">
      <c r="D3" s="68"/>
      <c r="E3" s="68"/>
      <c r="F3" s="68"/>
      <c r="G3" s="68"/>
      <c r="I3" s="70"/>
    </row>
    <row r="4" spans="1:9" s="74" customFormat="1" ht="33" customHeight="1">
      <c r="A4" s="71" t="s">
        <v>1</v>
      </c>
      <c r="B4" s="72" t="s">
        <v>2</v>
      </c>
      <c r="C4" s="72" t="s">
        <v>24</v>
      </c>
      <c r="D4" s="73" t="s">
        <v>21</v>
      </c>
      <c r="E4" s="124" t="s">
        <v>25</v>
      </c>
      <c r="F4" s="124" t="s">
        <v>26</v>
      </c>
      <c r="G4" s="124" t="s">
        <v>52</v>
      </c>
      <c r="H4" s="72" t="s">
        <v>27</v>
      </c>
      <c r="I4" s="124" t="s">
        <v>28</v>
      </c>
    </row>
    <row r="5" spans="1:9" s="78" customFormat="1" ht="28.5" customHeight="1">
      <c r="A5" s="75"/>
      <c r="B5" s="76"/>
      <c r="C5" s="76"/>
      <c r="D5" s="77" t="s">
        <v>8</v>
      </c>
      <c r="E5" s="125"/>
      <c r="F5" s="125"/>
      <c r="G5" s="126"/>
      <c r="H5" s="77"/>
      <c r="I5" s="125"/>
    </row>
    <row r="6" spans="1:9" s="67" customFormat="1" ht="406.5" customHeight="1">
      <c r="A6" s="79">
        <v>1</v>
      </c>
      <c r="B6" s="80" t="s">
        <v>12</v>
      </c>
      <c r="C6" s="80" t="s">
        <v>29</v>
      </c>
      <c r="D6" s="81">
        <v>12245500</v>
      </c>
      <c r="E6" s="81">
        <v>12245500</v>
      </c>
      <c r="F6" s="81"/>
      <c r="G6" s="81"/>
      <c r="H6" s="82" t="s">
        <v>59</v>
      </c>
      <c r="I6" s="83">
        <v>1</v>
      </c>
    </row>
    <row r="7" spans="1:9" s="90" customFormat="1" ht="369.75" customHeight="1">
      <c r="A7" s="84">
        <v>2</v>
      </c>
      <c r="B7" s="85" t="s">
        <v>12</v>
      </c>
      <c r="C7" s="86" t="s">
        <v>30</v>
      </c>
      <c r="D7" s="87">
        <v>9371000</v>
      </c>
      <c r="E7" s="87">
        <v>9371000</v>
      </c>
      <c r="F7" s="87"/>
      <c r="G7" s="87"/>
      <c r="H7" s="88" t="s">
        <v>60</v>
      </c>
      <c r="I7" s="89">
        <v>2</v>
      </c>
    </row>
    <row r="8" spans="1:9" s="67" customFormat="1" ht="344.25" customHeight="1">
      <c r="A8" s="79">
        <v>3</v>
      </c>
      <c r="B8" s="80" t="s">
        <v>12</v>
      </c>
      <c r="C8" s="80" t="s">
        <v>31</v>
      </c>
      <c r="D8" s="81">
        <v>10942100</v>
      </c>
      <c r="E8" s="81">
        <v>10942100</v>
      </c>
      <c r="F8" s="81"/>
      <c r="G8" s="81"/>
      <c r="H8" s="80" t="s">
        <v>61</v>
      </c>
      <c r="I8" s="83">
        <v>3</v>
      </c>
    </row>
    <row r="9" spans="1:9" s="67" customFormat="1" ht="270.75" customHeight="1">
      <c r="A9" s="79">
        <v>4</v>
      </c>
      <c r="B9" s="80" t="s">
        <v>12</v>
      </c>
      <c r="C9" s="80" t="s">
        <v>40</v>
      </c>
      <c r="D9" s="81">
        <v>2153000</v>
      </c>
      <c r="E9" s="81">
        <v>2153000</v>
      </c>
      <c r="F9" s="81"/>
      <c r="G9" s="81"/>
      <c r="H9" s="80" t="s">
        <v>62</v>
      </c>
      <c r="I9" s="83">
        <v>17</v>
      </c>
    </row>
    <row r="10" spans="1:9" s="67" customFormat="1" ht="346.5" customHeight="1">
      <c r="A10" s="79">
        <v>5</v>
      </c>
      <c r="B10" s="80" t="s">
        <v>12</v>
      </c>
      <c r="C10" s="80" t="s">
        <v>41</v>
      </c>
      <c r="D10" s="81">
        <v>9873600</v>
      </c>
      <c r="E10" s="81">
        <v>9873600</v>
      </c>
      <c r="F10" s="81"/>
      <c r="G10" s="81"/>
      <c r="H10" s="80" t="s">
        <v>63</v>
      </c>
      <c r="I10" s="83">
        <v>19</v>
      </c>
    </row>
    <row r="11" spans="1:9" s="67" customFormat="1" ht="186.75" customHeight="1">
      <c r="A11" s="79">
        <v>6</v>
      </c>
      <c r="B11" s="91" t="s">
        <v>13</v>
      </c>
      <c r="C11" s="80" t="s">
        <v>33</v>
      </c>
      <c r="D11" s="81">
        <v>1100000</v>
      </c>
      <c r="E11" s="81">
        <v>1100000</v>
      </c>
      <c r="F11" s="81"/>
      <c r="G11" s="81"/>
      <c r="H11" s="80" t="s">
        <v>64</v>
      </c>
      <c r="I11" s="83">
        <v>5</v>
      </c>
    </row>
    <row r="12" spans="1:9" s="67" customFormat="1" ht="217.5" customHeight="1">
      <c r="A12" s="79">
        <v>7</v>
      </c>
      <c r="B12" s="91" t="s">
        <v>13</v>
      </c>
      <c r="C12" s="80" t="s">
        <v>34</v>
      </c>
      <c r="D12" s="81">
        <v>1650000</v>
      </c>
      <c r="E12" s="81">
        <v>1650000</v>
      </c>
      <c r="F12" s="81"/>
      <c r="G12" s="81"/>
      <c r="H12" s="80" t="s">
        <v>65</v>
      </c>
      <c r="I12" s="83">
        <v>7</v>
      </c>
    </row>
    <row r="13" spans="1:9" s="67" customFormat="1" ht="300.75" customHeight="1">
      <c r="A13" s="79">
        <v>8</v>
      </c>
      <c r="B13" s="91" t="s">
        <v>13</v>
      </c>
      <c r="C13" s="80" t="s">
        <v>43</v>
      </c>
      <c r="D13" s="81">
        <v>3920000</v>
      </c>
      <c r="E13" s="81">
        <v>3920000</v>
      </c>
      <c r="F13" s="81"/>
      <c r="G13" s="81"/>
      <c r="H13" s="80" t="s">
        <v>66</v>
      </c>
      <c r="I13" s="83">
        <v>6</v>
      </c>
    </row>
    <row r="14" spans="1:9" s="67" customFormat="1" ht="263.25" customHeight="1">
      <c r="A14" s="79">
        <v>9</v>
      </c>
      <c r="B14" s="91" t="s">
        <v>13</v>
      </c>
      <c r="C14" s="80" t="s">
        <v>44</v>
      </c>
      <c r="D14" s="81">
        <v>3825000</v>
      </c>
      <c r="E14" s="81">
        <v>3825000</v>
      </c>
      <c r="F14" s="81"/>
      <c r="G14" s="81"/>
      <c r="H14" s="80" t="s">
        <v>67</v>
      </c>
      <c r="I14" s="83">
        <v>18</v>
      </c>
    </row>
    <row r="15" spans="1:9" s="67" customFormat="1" ht="237.75" customHeight="1">
      <c r="A15" s="79">
        <v>10</v>
      </c>
      <c r="B15" s="91" t="s">
        <v>13</v>
      </c>
      <c r="C15" s="80" t="s">
        <v>45</v>
      </c>
      <c r="D15" s="81">
        <v>2489000</v>
      </c>
      <c r="E15" s="81">
        <v>2489000</v>
      </c>
      <c r="F15" s="81"/>
      <c r="G15" s="81"/>
      <c r="H15" s="91" t="s">
        <v>68</v>
      </c>
      <c r="I15" s="83">
        <v>20</v>
      </c>
    </row>
    <row r="16" spans="1:9" s="67" customFormat="1" ht="305.25" customHeight="1">
      <c r="A16" s="79">
        <v>11</v>
      </c>
      <c r="B16" s="91" t="s">
        <v>13</v>
      </c>
      <c r="C16" s="80" t="s">
        <v>46</v>
      </c>
      <c r="D16" s="81">
        <v>6606500</v>
      </c>
      <c r="E16" s="81">
        <v>6606500</v>
      </c>
      <c r="F16" s="81"/>
      <c r="G16" s="81"/>
      <c r="H16" s="80" t="s">
        <v>69</v>
      </c>
      <c r="I16" s="83">
        <v>21</v>
      </c>
    </row>
    <row r="17" spans="1:11" s="67" customFormat="1" ht="285" customHeight="1">
      <c r="A17" s="79">
        <v>12</v>
      </c>
      <c r="B17" s="91" t="s">
        <v>14</v>
      </c>
      <c r="C17" s="80" t="s">
        <v>32</v>
      </c>
      <c r="D17" s="81">
        <v>8800000</v>
      </c>
      <c r="E17" s="81">
        <v>8800000</v>
      </c>
      <c r="F17" s="81"/>
      <c r="G17" s="81"/>
      <c r="H17" s="80" t="s">
        <v>70</v>
      </c>
      <c r="I17" s="83">
        <v>4</v>
      </c>
    </row>
    <row r="18" spans="1:11" s="67" customFormat="1" ht="353.25" customHeight="1">
      <c r="A18" s="79">
        <v>13</v>
      </c>
      <c r="B18" s="91" t="s">
        <v>14</v>
      </c>
      <c r="C18" s="80" t="s">
        <v>47</v>
      </c>
      <c r="D18" s="92">
        <v>1129600</v>
      </c>
      <c r="E18" s="92">
        <v>1129600</v>
      </c>
      <c r="F18" s="92"/>
      <c r="G18" s="92"/>
      <c r="H18" s="80" t="s">
        <v>71</v>
      </c>
      <c r="I18" s="83">
        <v>13</v>
      </c>
    </row>
    <row r="19" spans="1:11" s="67" customFormat="1" ht="243.75" customHeight="1">
      <c r="A19" s="79">
        <v>14</v>
      </c>
      <c r="B19" s="91" t="s">
        <v>14</v>
      </c>
      <c r="C19" s="80" t="s">
        <v>48</v>
      </c>
      <c r="D19" s="93">
        <v>6016000</v>
      </c>
      <c r="E19" s="93">
        <v>6016000</v>
      </c>
      <c r="F19" s="93"/>
      <c r="G19" s="93"/>
      <c r="H19" s="80" t="s">
        <v>72</v>
      </c>
      <c r="I19" s="83">
        <v>16</v>
      </c>
    </row>
    <row r="20" spans="1:11" s="67" customFormat="1" ht="263.25" customHeight="1">
      <c r="A20" s="79">
        <v>15</v>
      </c>
      <c r="B20" s="91" t="s">
        <v>14</v>
      </c>
      <c r="C20" s="80" t="s">
        <v>49</v>
      </c>
      <c r="D20" s="94">
        <v>8779300</v>
      </c>
      <c r="E20" s="94">
        <v>8779300</v>
      </c>
      <c r="F20" s="94"/>
      <c r="G20" s="94"/>
      <c r="H20" s="80" t="s">
        <v>73</v>
      </c>
      <c r="I20" s="83">
        <v>15</v>
      </c>
      <c r="K20" s="95"/>
    </row>
    <row r="21" spans="1:11" s="67" customFormat="1" ht="260.25" customHeight="1">
      <c r="A21" s="79">
        <v>16</v>
      </c>
      <c r="B21" s="91" t="s">
        <v>14</v>
      </c>
      <c r="C21" s="80" t="s">
        <v>50</v>
      </c>
      <c r="D21" s="94">
        <v>2468200</v>
      </c>
      <c r="E21" s="94"/>
      <c r="F21" s="94"/>
      <c r="G21" s="94">
        <v>2468200</v>
      </c>
      <c r="H21" s="80" t="s">
        <v>74</v>
      </c>
      <c r="I21" s="83"/>
      <c r="K21" s="95"/>
    </row>
    <row r="22" spans="1:11" s="67" customFormat="1" ht="278.25" customHeight="1">
      <c r="A22" s="79">
        <v>17</v>
      </c>
      <c r="B22" s="91" t="s">
        <v>15</v>
      </c>
      <c r="C22" s="80" t="s">
        <v>51</v>
      </c>
      <c r="D22" s="94">
        <v>2325000</v>
      </c>
      <c r="E22" s="94">
        <v>2325000</v>
      </c>
      <c r="F22" s="94"/>
      <c r="G22" s="94"/>
      <c r="H22" s="91" t="s">
        <v>75</v>
      </c>
      <c r="I22" s="83">
        <v>8</v>
      </c>
    </row>
    <row r="23" spans="1:11" s="67" customFormat="1" ht="99.75" customHeight="1">
      <c r="A23" s="79">
        <v>18</v>
      </c>
      <c r="B23" s="91" t="s">
        <v>15</v>
      </c>
      <c r="C23" s="80" t="s">
        <v>35</v>
      </c>
      <c r="D23" s="94">
        <v>6509700</v>
      </c>
      <c r="E23" s="94">
        <v>6509700</v>
      </c>
      <c r="F23" s="94"/>
      <c r="G23" s="94"/>
      <c r="H23" s="80" t="s">
        <v>76</v>
      </c>
      <c r="I23" s="83">
        <v>9</v>
      </c>
    </row>
    <row r="24" spans="1:11" s="67" customFormat="1" ht="374.25" customHeight="1">
      <c r="A24" s="79">
        <v>19</v>
      </c>
      <c r="B24" s="91" t="s">
        <v>15</v>
      </c>
      <c r="C24" s="80" t="s">
        <v>36</v>
      </c>
      <c r="D24" s="96">
        <v>33221500</v>
      </c>
      <c r="E24" s="96">
        <v>31946500</v>
      </c>
      <c r="F24" s="96">
        <v>1275000</v>
      </c>
      <c r="G24" s="96"/>
      <c r="H24" s="80" t="s">
        <v>77</v>
      </c>
      <c r="I24" s="83">
        <v>10</v>
      </c>
    </row>
    <row r="25" spans="1:11" s="67" customFormat="1" ht="88.5" customHeight="1">
      <c r="A25" s="79">
        <v>20</v>
      </c>
      <c r="B25" s="91" t="s">
        <v>15</v>
      </c>
      <c r="C25" s="80" t="s">
        <v>37</v>
      </c>
      <c r="D25" s="94">
        <v>2332800</v>
      </c>
      <c r="E25" s="94">
        <v>2332800</v>
      </c>
      <c r="F25" s="94"/>
      <c r="G25" s="94"/>
      <c r="H25" s="80" t="s">
        <v>78</v>
      </c>
      <c r="I25" s="83">
        <v>11</v>
      </c>
    </row>
    <row r="26" spans="1:11" s="67" customFormat="1" ht="241.5" customHeight="1">
      <c r="A26" s="79">
        <v>21</v>
      </c>
      <c r="B26" s="91" t="s">
        <v>15</v>
      </c>
      <c r="C26" s="80" t="s">
        <v>42</v>
      </c>
      <c r="D26" s="94">
        <v>8092000</v>
      </c>
      <c r="E26" s="94">
        <v>8092000</v>
      </c>
      <c r="F26" s="94"/>
      <c r="G26" s="94"/>
      <c r="H26" s="80" t="s">
        <v>79</v>
      </c>
      <c r="I26" s="83">
        <v>22</v>
      </c>
    </row>
    <row r="27" spans="1:11" s="67" customFormat="1" ht="393.75" customHeight="1">
      <c r="A27" s="79">
        <v>22</v>
      </c>
      <c r="B27" s="91" t="s">
        <v>15</v>
      </c>
      <c r="C27" s="80" t="s">
        <v>39</v>
      </c>
      <c r="D27" s="94">
        <v>7956000</v>
      </c>
      <c r="E27" s="94">
        <v>7956000</v>
      </c>
      <c r="F27" s="94"/>
      <c r="G27" s="94"/>
      <c r="H27" s="80" t="s">
        <v>80</v>
      </c>
      <c r="I27" s="83">
        <v>14</v>
      </c>
    </row>
    <row r="28" spans="1:11" s="67" customFormat="1" ht="236.25" customHeight="1">
      <c r="A28" s="79">
        <v>23</v>
      </c>
      <c r="B28" s="91" t="s">
        <v>15</v>
      </c>
      <c r="C28" s="80" t="s">
        <v>38</v>
      </c>
      <c r="D28" s="96">
        <v>20000000</v>
      </c>
      <c r="E28" s="96">
        <v>20000000</v>
      </c>
      <c r="F28" s="96"/>
      <c r="G28" s="96"/>
      <c r="H28" s="80" t="s">
        <v>81</v>
      </c>
      <c r="I28" s="83">
        <v>12</v>
      </c>
    </row>
    <row r="29" spans="1:11" s="101" customFormat="1" ht="25.5" hidden="1" customHeight="1">
      <c r="A29" s="97"/>
      <c r="B29" s="98" t="s">
        <v>10</v>
      </c>
      <c r="C29" s="97"/>
      <c r="D29" s="99">
        <f>SUM(D6:D28)</f>
        <v>171805800</v>
      </c>
      <c r="E29" s="99">
        <f t="shared" ref="E29:G29" si="0">SUM(E6:E28)</f>
        <v>168062600</v>
      </c>
      <c r="F29" s="99">
        <f t="shared" si="0"/>
        <v>1275000</v>
      </c>
      <c r="G29" s="99">
        <f t="shared" si="0"/>
        <v>2468200</v>
      </c>
      <c r="H29" s="97"/>
      <c r="I29" s="100"/>
    </row>
    <row r="30" spans="1:11" ht="23.25" customHeight="1">
      <c r="D30" s="103"/>
      <c r="E30" s="103"/>
      <c r="F30" s="103"/>
      <c r="G30" s="103"/>
    </row>
    <row r="31" spans="1:11" ht="23.25" customHeight="1">
      <c r="D31" s="105"/>
      <c r="E31" s="105"/>
      <c r="F31" s="105"/>
      <c r="G31" s="105"/>
    </row>
    <row r="32" spans="1:11">
      <c r="D32" s="106"/>
      <c r="E32" s="106"/>
      <c r="F32" s="106"/>
      <c r="G32" s="106"/>
    </row>
    <row r="33" spans="4:7">
      <c r="D33" s="107"/>
      <c r="E33" s="107"/>
      <c r="F33" s="107"/>
      <c r="G33" s="107"/>
    </row>
  </sheetData>
  <mergeCells count="4">
    <mergeCell ref="I4:I5"/>
    <mergeCell ref="E4:E5"/>
    <mergeCell ref="F4:F5"/>
    <mergeCell ref="G4:G5"/>
  </mergeCells>
  <phoneticPr fontId="12" type="noConversion"/>
  <pageMargins left="0.15748031496062992" right="0.11811023622047245" top="0.47244094488188981" bottom="0.23622047244094491" header="0.31496062992125984" footer="0.31496062992125984"/>
  <pageSetup paperSize="9" scale="75" orientation="landscape" r:id="rId1"/>
  <headerFooter>
    <oddHeader>&amp;R&amp;P</oddHeader>
    <oddFooter>&amp;Cpage&amp;P/&amp;N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ปก</vt:lpstr>
      <vt:lpstr>สรุปข้อเสนอและผลการพิจารณา</vt:lpstr>
      <vt:lpstr>ฟอร์มผลโครงการ</vt:lpstr>
      <vt:lpstr>ปก!Print_Area</vt:lpstr>
      <vt:lpstr>ฟอร์มผลโครงการ!Print_Area</vt:lpstr>
      <vt:lpstr>ฟอร์มผลโครงการ!Print_Titles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jintawan</dc:creator>
  <cp:lastModifiedBy>WincoolV5</cp:lastModifiedBy>
  <cp:lastPrinted>2011-09-16T10:08:54Z</cp:lastPrinted>
  <dcterms:created xsi:type="dcterms:W3CDTF">2009-12-15T02:39:30Z</dcterms:created>
  <dcterms:modified xsi:type="dcterms:W3CDTF">2011-09-16T10:08:56Z</dcterms:modified>
</cp:coreProperties>
</file>