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2120" windowHeight="8700" activeTab="1"/>
  </bookViews>
  <sheets>
    <sheet name="สรุปสมุทรสาคร" sheetId="2" r:id="rId1"/>
    <sheet name="จังหวัดสมุทรสาครเสนอ อกนจ." sheetId="4" r:id="rId2"/>
  </sheets>
  <definedNames>
    <definedName name="_xlnm._FilterDatabase" localSheetId="1" hidden="1">'จังหวัดสมุทรสาครเสนอ อกนจ.'!$F$1:$F$321</definedName>
    <definedName name="_xlnm.Print_Area" localSheetId="1">'จังหวัดสมุทรสาครเสนอ อกนจ.'!$A$1:$I$73</definedName>
    <definedName name="_xlnm.Print_Area" localSheetId="0">สรุปสมุทรสาคร!$A$1:$J$11</definedName>
    <definedName name="_xlnm.Print_Titles" localSheetId="1">'จังหวัดสมุทรสาครเสนอ อกนจ.'!$4:$4</definedName>
  </definedNames>
  <calcPr calcId="125725"/>
  <fileRecoveryPr autoRecover="0"/>
</workbook>
</file>

<file path=xl/calcChain.xml><?xml version="1.0" encoding="utf-8"?>
<calcChain xmlns="http://schemas.openxmlformats.org/spreadsheetml/2006/main">
  <c r="E11" i="2"/>
  <c r="F8"/>
  <c r="Q9"/>
  <c r="N9"/>
  <c r="Q8"/>
  <c r="N8"/>
  <c r="Q7"/>
  <c r="N7"/>
  <c r="Q6"/>
  <c r="N6"/>
  <c r="F9"/>
  <c r="F7"/>
  <c r="F6"/>
  <c r="F11" s="1"/>
  <c r="J9" l="1"/>
  <c r="P9"/>
  <c r="O9"/>
  <c r="I9"/>
  <c r="C9" s="1"/>
  <c r="M9"/>
  <c r="G9" s="1"/>
  <c r="L9"/>
  <c r="J8"/>
  <c r="P8"/>
  <c r="H8" s="1"/>
  <c r="O8"/>
  <c r="I8"/>
  <c r="C8" s="1"/>
  <c r="M8"/>
  <c r="G8" s="1"/>
  <c r="L8"/>
  <c r="J7"/>
  <c r="P7"/>
  <c r="H7" s="1"/>
  <c r="O7"/>
  <c r="M7"/>
  <c r="G7" s="1"/>
  <c r="L7"/>
  <c r="J6"/>
  <c r="P6"/>
  <c r="H6" s="1"/>
  <c r="O6"/>
  <c r="I6"/>
  <c r="I11" s="1"/>
  <c r="M6"/>
  <c r="G6" s="1"/>
  <c r="L6"/>
  <c r="L11" s="1"/>
  <c r="A125" i="4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D21" i="2"/>
  <c r="C21"/>
  <c r="H9"/>
  <c r="I7"/>
  <c r="C7" s="1"/>
  <c r="H11" l="1"/>
  <c r="H23" s="1"/>
  <c r="G11"/>
  <c r="J11"/>
  <c r="D7"/>
  <c r="D8"/>
  <c r="D9"/>
  <c r="D6"/>
  <c r="D11" s="1"/>
  <c r="C6"/>
  <c r="C11" s="1"/>
  <c r="I23"/>
  <c r="F23"/>
  <c r="P11"/>
  <c r="N11"/>
  <c r="O11"/>
  <c r="D20"/>
  <c r="Q11"/>
  <c r="M11"/>
  <c r="C18"/>
  <c r="C20"/>
  <c r="J23"/>
  <c r="D18"/>
  <c r="D19"/>
  <c r="G23"/>
  <c r="O14" l="1"/>
  <c r="H16"/>
  <c r="L14"/>
  <c r="D15"/>
  <c r="D17"/>
  <c r="D23"/>
  <c r="C17"/>
  <c r="C19"/>
  <c r="C23"/>
  <c r="C15"/>
  <c r="E23" l="1"/>
</calcChain>
</file>

<file path=xl/sharedStrings.xml><?xml version="1.0" encoding="utf-8"?>
<sst xmlns="http://schemas.openxmlformats.org/spreadsheetml/2006/main" count="182" uniqueCount="172">
  <si>
    <t>จังหวัดสมุทรสาคร</t>
  </si>
  <si>
    <t>ยุทธศาสตร์</t>
  </si>
  <si>
    <t>ü</t>
  </si>
  <si>
    <t>การเป็นครัวของโลกในด้านอาหารทะเลและการเกษตร</t>
  </si>
  <si>
    <t>N</t>
  </si>
  <si>
    <t>การเป็นแหล่งท่องเที่ยวทางเลือกใหม่</t>
  </si>
  <si>
    <t>การพัฒนาสภาพแวดล้อมให้เป็นเมืองที่น่าอยู่อาศัย</t>
  </si>
  <si>
    <t>การพัฒนาระบบบริหารงานให้มีความเป็นเลิศ</t>
  </si>
  <si>
    <t>ที่</t>
  </si>
  <si>
    <t>โครงการที่เสนอใช้งบประมาณจังหวัด</t>
  </si>
  <si>
    <t>จำนวน</t>
  </si>
  <si>
    <t>บาท</t>
  </si>
  <si>
    <t>Y1</t>
  </si>
  <si>
    <t>Y2</t>
  </si>
  <si>
    <t>YM 1</t>
  </si>
  <si>
    <t>YM 2</t>
  </si>
  <si>
    <t>NM</t>
  </si>
  <si>
    <t>รวมทั้งหมด</t>
  </si>
  <si>
    <t>ค่าใช้จ่ายในการบริหารงานจังหวัดแบบบูรณาการ</t>
  </si>
  <si>
    <t>1. การเป็นครัวของโลกในด้านอาหารทะเลและการเกษตร</t>
  </si>
  <si>
    <t>2. การเป็นแหล่งท่องเที่ยวทางเลือกใหม่</t>
  </si>
  <si>
    <t>3. การพัฒนาสภาพแวดล้อมให้เป็นเมืองที่น่าอยู่อาศัย</t>
  </si>
  <si>
    <t>4. การพัฒนาระบบบริหารงานให้มีความเป็นเลิศ</t>
  </si>
  <si>
    <t>เลขที่</t>
  </si>
  <si>
    <t>สรุปข้อเสนอและผลการพิจารณา</t>
  </si>
  <si>
    <t xml:space="preserve">จัดกิจกรรมประกวดครอบครัวเพื่อไม่ให้มีการกระทำผิดซ้ำ </t>
  </si>
  <si>
    <t xml:space="preserve">                                                                 อบรมอาชีพตามความต้องการของประชาชน </t>
  </si>
  <si>
    <t>ก่อสร้างถนน คสล.กว้าง 6 ม.ยาว 2,790 ม.เพื่อส่งเสริมการท่องเที่ยว และขนส่งสินค้าทางประมง</t>
  </si>
  <si>
    <t>วงเงินปี 2555 (บาท)</t>
  </si>
  <si>
    <t xml:space="preserve">ก่อสร้างกำแพงกันดินพังเลียบคลองสุนัขหอน กว้าง 0.4 ม.ยาว 200 ม.หนา 0.25 ม.เพื่อป้องกันการกัดเซาะแนวชายตลิ่งและอนุรักษ์บ้านไทยเรือนเก่าให้เป็นแหล่งท่องเที่ยวเชิงวัฒนธรรม </t>
  </si>
  <si>
    <t>ส่งเสริมอาชีพให้แก่เกษตรกรและผู้ยากจนตามหลักเศรษฐกิจพอเพียงโดยการฝึกอบรม/ศึกษาดูงาน/จัดทำแผนชุมชน</t>
  </si>
  <si>
    <t>ใช้งบค่าใช้จ่ายในการบริหารงานจังหวัดแบบบูรณาการ</t>
  </si>
  <si>
    <t>ปรับปรุงโซนสวนสุขภาพและลานกีฬา/สนามตระกร้อและเปตอง/เรือนเพาะชำและสำนักงาน/ศูนย์พัฒนาเด็กเล็ก/ไฟฟ้า/ลานริมน้ำ/ศาลาริมน้ำ (โครงการต่อเนื่อง)</t>
  </si>
  <si>
    <t>อบรมผู้ประกอบการร้านอาหารและผู้สัมผัสอาหาร/จ้างเจ้าหน้าที่ประจำหน่วยตรวจสอบความปลอดภัยด้านอาหาร/จัดซื้ออุปกรณ์ชุดตรวจสอบ/รณรงค์อาหารปลอดภัยในชุมชนนำร่อง 4 แห่ง/ผลิตสื่อแผ่นพับ</t>
  </si>
  <si>
    <t xml:space="preserve">ตรวจประเมิน GMP และตรวจแนะนำ HACCP แก่สถานที่ผลิตอาหาร และเก็บตัวอย่างผลิตภัณฑ์อาหารส่งออกตรวจวิเคราะห์ </t>
  </si>
  <si>
    <t xml:space="preserve">สำรวจ ตรวจแนะนำการปรับปรุงโรงแร่ปลาปักเป้าและควบคุมกระบวนการผลิต / เก็บตัวอย่างเนื้อปล้าแล่ ลูกชิ้น และผลิตภัณฑ์อาหารทะเลแปรรูป ส่งตรวจวิเคราห์ DNA  </t>
  </si>
  <si>
    <t xml:space="preserve">ฝึกอบรมเกษตรกรในการจัดการศัตรูพืชและเพิ่มศักยภาพศูนย์ข้าวชุมชนในการผลิตสินค้าเกษตรให้ได้มาตรฐาน </t>
  </si>
  <si>
    <t>ปรับเปลี่ยนกระบวนการพัฒนาให้สอดคล้องกับตลาดเพื่อเพิ่มมูลค่าสินค้าเกษตรและปรับปรุงคุณภาพสินค้า/การบริหารอย่างเป็นระบบ เพื่อสู่การพัฒนาที่ยั่งยืน โดยการปรับปรุงพัฒนาแหล่งน้ำ ส่งเสริมยกระดับมาตรฐานฟาร์มเพื่อการเพาะเลี้ยงสัตว์น้ำ การแปรรูปผลผลิตทางการเกษตร การส่งเสริมอาชีพการเพาะเห็ดฟางในตระกร้าและเห็ดเศรษฐกิจ การรวมกลุ่มและส่งเสริมอาชีพการเลี้ยงสัตว์ จุดจำหน่ายสินค้าเกษตรคุณภาพดี</t>
  </si>
  <si>
    <t xml:space="preserve">ส่งเสริมและพัฒนารูปแบบบรรจุภัณฑ์สินค้า/จัดตลาดนัดสินค้ากิจกรรมชุมชนเกษตรและประชาสัมพันธ์  </t>
  </si>
  <si>
    <t xml:space="preserve">ปรับปรุงเส้นทางยาว 1,170 ม.เพื่อขนส่งสินค้าทางเกษตร </t>
  </si>
  <si>
    <t xml:space="preserve">ประชาสัมพันธ์/อบรมและสนับสนุนปัจจัยการผลิตแก่เกษตรกรชาวประมง  </t>
  </si>
  <si>
    <t xml:space="preserve">จ้างเหมาที่ปรึกษา 9.7 แสนบาท ในการกำหนดแผนแม่บทการพัฒนาธุรกิจให้กับกลุ่มวิสาหกิจชุมชน 10 ผลิตภัณฑ์/อบรม </t>
  </si>
  <si>
    <t>จัดงานแสดงและจำหน่ายสินค้า/เจรจาการค้าในประเทศ เพื่อเพิ่มขีดความสามารถทางแข่งขันและสร้างรายได้</t>
  </si>
  <si>
    <t xml:space="preserve">จัดงานแสดงและจำหน่ายสินค้า สมุทรสาคร Expo เพื่อพัฒนาช่องทางและขยายตลาดสินค้า สร้างรายได้ให้ผู้ประกอบการและจังหวัด  </t>
  </si>
  <si>
    <t xml:space="preserve">ออกแบบและจัดทำคู่มือ/ส่งเสริมการอนุรักษ์พลังงานแบบมีส่วนร่วมโรงงานอุตสาหกรรมและอาคารธุรกิจขนาดกลางและขนาดเล็ก จำนวน 10 แห่ง โดยการให้คำปรึกษา/สร้างจิตสำนึก/ศึกษาและวิเคราะห์ปัญหาเพื่อเสนอแนวทางที่เหมาะสม  </t>
  </si>
  <si>
    <t>ขยายถนนลาดยาง กว้าง 6 ม. ยาว1,575 ม.จากถนน รพช.4007 บริเวณคอสะพานข้ามคลองย่านซื่อถึงคอสะพานข้ามผนังกั้นน้ำเค็มของชลประทานเพื่อขนส่งสินค้าการเกษตรและแก้ปัญหาความเดือดร้อนของราษฎรในพื้นที่ 2,000 - 3,000 คน</t>
  </si>
  <si>
    <t xml:space="preserve">ซ่อมแซมถนนโดยก่อสร้างถนน คสล. กว้าง 7 ม.ยาว 280 ม.หนา 0.2 ม.จากถนนเดิมไปยังหมู่บ้านสนธิธรรม เพื่อขนส่งสินค้าการเกษตรของราษฎรในพื้นที่ หมู่ที่ 4 - 6  </t>
  </si>
  <si>
    <t xml:space="preserve"> ซ่อมแซมถนนโดยก่อสร้างถนน ลาดยางแอลฟัลท์ติก กว้าง 4 ม.ยาว 300 ม.หนา 0.05 ม.เพื่อขนส่งสินค้าการเกษตรและแก้ปัญหาความเดือดร้อนของราษฎรในพื้นที่ 437 คน </t>
  </si>
  <si>
    <t xml:space="preserve">เป็นสถานที่แปรรูปผลิตผลทางเกษตรของกลุ่มสตรีสหกรณ์บ้านเกษตรพัฒนา เพื่อพัฒนาคุณภาพและเพิ่มรายได้ </t>
  </si>
  <si>
    <t xml:space="preserve">ศึกษาสภาพแวดล้อมพื้นที่เป้าหมาย/จัดสร้างโป๊ะ 1 แห่ง /ตั้งกลุ่มประมงในการบริหารจัดการสร้างและใช้ประโยชน์จากโป๊ะ </t>
  </si>
  <si>
    <t>ซ่อมแซมศาลาชมวิว/ปรับปรุงสะพานทางเดินและลานไม้ เพื่อสร้างความปลอดภัยแก่นักท่องเที่ยวและการจัดกิจกรรมต่างๆ</t>
  </si>
  <si>
    <t>ก่อสร้างศูนย์อนุรักษ์วัฒนธรรมชาวไทยทรงดำ เพื่อเป็นศูนย์กลางการอนุรักษ์ ฟื้นฟู ขนบธรรมเนียมประเพณีและวัฒนธรรม</t>
  </si>
  <si>
    <t>ศึกษาหาพื้นที่มีความสมบูรณ์ของสัตว์น้ำเพื่อเป็นแนวทางการอนุรักษ์โลมาอิรวดีและวาฬ บรูด้า</t>
  </si>
  <si>
    <t xml:space="preserve">ปลูกต้นไม้ใหญ่/ไม้พุ่ม/สร้างห้องน้ำ/ศาลาเอนกประสงค์/ลานเอนกประสงค์/ลานจอดรถ/ซุ้มทางเดิน/รูปปั้นวาฬบรูด้า เพื่อเป็นแหล่งเรียนรู้และเป็นแหล่งท่องเที่ยว </t>
  </si>
  <si>
    <t>ปรับปรุงถนนลาดยาง AC พร้อมผิวจราจรรวมไหล่ทางลาดยาง กว้าง 8 - 10 ม.ระยะทาง 715 ม. เพื่ออำนวยความสะดวกและความปลอดภัยแก่นักท่องเที่ยวและประชาชน 6,048 ครัวเรือน</t>
  </si>
  <si>
    <t xml:space="preserve">จัดทำหลักสูตรการฝึกอบรม/การจัดกิจกรรมทางวัฒนธรรม </t>
  </si>
  <si>
    <t xml:space="preserve">รวบรวม ศึกษาวิเคราะห์ข้อมูลความเป็นมาในอดีตและจัดทำเอกสารต้นแบบภูมิปัญญาเพื่ออนุรักษ์ภูมิปัญญาท้องถิ่น </t>
  </si>
  <si>
    <t xml:space="preserve">จัดตั้งชมรมเผยแพร่ความรู้ ความเข้าใจและการมีมุมมองทางวิถีอัตลักษณ์ </t>
  </si>
  <si>
    <t xml:space="preserve">จัดงานมหกรรม/ตลาดนัดภูมิปัญญา/ประกวดแข่งขันกิจกรรมชมรม </t>
  </si>
  <si>
    <t xml:space="preserve">จัดทำเอกสารประชาสัมพันธ์แหล่งท่องเที่ยวและจัดกิจกรรมสร้างเครือข่ายประชาสัมพันธ์ </t>
  </si>
  <si>
    <t xml:space="preserve">ก่อสร้างสะพาน คสล.กว้าง 8 ม. ยาว 70 ม.เพื่อส่งเสริมการท่องเที่ยวเชิงนิเวศ </t>
  </si>
  <si>
    <t>จัดทำข้อมูลพื้นฐาน/ตั้งกลุ่มผู้ประกอบกิจการแปรรูปสัตว์น้ำ/พัฒนาสถานประกอบกิจการประมงและผู้ประกอบการล้งต้นแบบ เพื่อลดผลกระทบต่อสภาพแวดล้อม</t>
  </si>
  <si>
    <t>จ้างบริษัทที่ปรึกษาจัดทำแผนแม่บทด้านสิ่งแวดล้อมและทรัพยากรธรรมชาติ</t>
  </si>
  <si>
    <t>ปักไม้ไผ่เป็นกลุ่มสามเหลี่ยม บริเวณ ต.พันท้ายนรสิงห์/บางหญ้าแพก/เมือง ยาว1.7 กม. และสร้างทางเดินเท้า ยาว 120 ม.เพื่อลดพื้นที่การกัดเซาะชายฝั่งทะเล (พื้นที่ดำเนินงานต้องไม่ซ้ำซ้อนกับโครงการของกลุ่มจังหวัด)</t>
  </si>
  <si>
    <t>จ้างที่ปรึกษาจัดทำแผนแม่บทการบริหารจัดการแรงงานต่างด้าวในการป้องกัน แก้ไขปัญหา และกำกับดูแลแรงงานต่างด้าวอย่างเป็นระบบและมีประสิทธิภาพ</t>
  </si>
  <si>
    <t>สนับสนุนภารกิจงานด้านการรักษาความปลอดภัยในชีวิตและทรัพย์สินและภารกิจด้านความมั่นคง</t>
  </si>
  <si>
    <t>ก่อสร้างอาคารโรงเรียนศูนย์สาธิต/อบรมเกษตรกรผู้ปลูกกล้วยไม้/ศึกษาดูงาน/จัดทำแปลงสาธิตกล้วยไม้และทำปุ๋ย เพื่อเป็นแหล่งเรียนรู้/ดูงาน</t>
  </si>
  <si>
    <t>ขยายกิจกรรมของศูนย์ขยายผลโครงการอันเนื่องมาจากพระราชดำริ เพิ่มเติมโดยสาธิตการปลูกผักไฮโดรโปนิกส์/การทำปุ๋ยหมักจากวัชพืช/การเลี้ยงแพะนม เพื่อเป็นแหล่งเรียนรู้/ ดูงาน</t>
  </si>
  <si>
    <t xml:space="preserve">จัดทำแผนพัฒนาหมู่บ้านหรือแผนชุมชน/สนับสนุนวัสดุอุปกรณ์การประกอบอาชีพแก่กลุ่มอาชีพและครัวเรือนยากจน </t>
  </si>
  <si>
    <t>จัดกิจกรรมวันสำคัญทางศาสนา/จิตอาสาพัฒนา/อบรมธรรมมะวัยทีน เพื่อปลูกฝั่งจริยธรรมและคุณธรรมแก่เด็กและเยาวชน</t>
  </si>
  <si>
    <t>ปลูกฝังคุณธรรม จริยธรรม จิตสำนึกและคุณลักษณะอันพึงประสงค์ แก่นักเรียน</t>
  </si>
  <si>
    <t xml:space="preserve">อบรมเพื่อสร้างอาชีพและรายได้ </t>
  </si>
  <si>
    <t xml:space="preserve">จัดทำแผนยุทธศาสตร์ 5 ปี/จัดตั้งศูนย์ส่งเสริมอาชีพผู้สูงอายุ 3 แห่ง/เสริมสร้างความรู้ด้านการรวมกลุ่มด้านการส่งเสริมอาชีพและความรู้ด้านการออม </t>
  </si>
  <si>
    <t>ก่อสร้างเขื่อน คสล.ขนาดสันเขื่อนกว้าง 0.3 ม.ยาว 1,756 ม.</t>
  </si>
  <si>
    <t>ก่อสร้างระบบประปาหมู่บ้าน เพื่อแก้ไขปัญหาขาดแคลนน้ำอุปโภคบริโภคแก่ประชาชน 98 ครัวเรือน</t>
  </si>
  <si>
    <t>ก่อสร้างเขื่อน คสล.ใช้เสาเข็มรูปตัวแอล พร้อมเทคอนกรีต ยาว 300 ม.</t>
  </si>
  <si>
    <t xml:space="preserve">ก่อสร้างถนน คสล.กว้าง 6 ม.ยาว 850 ม.(ยกระดับผิวจราจรเดิม) พร้อมไหล่ทาง และวางท่อลอด 15 จุด  </t>
  </si>
  <si>
    <t>ก่อสร้างเขื่อนกาบกล้วย ยาว 650 ม.</t>
  </si>
  <si>
    <t>ก่อสร้างกำแพงกันดิน ยาว 250 ม.</t>
  </si>
  <si>
    <t>ฝั่งท่อระบายน้ำ คสล.พร้อมบ่อพัก ขนาดเส้นผ่าศูนย์กลาง 0.6 ม. ยาว 260 ม.</t>
  </si>
  <si>
    <t>ก่อสร้างสะพานทางเท้า คสล.กว้าง 1.4 ม.ยาว 400 ม.</t>
  </si>
  <si>
    <t>ก่อสร้างถนน คสล.กว้าง 5 ม.หนา 0.15 ม.ยาว 700 ม.พร้อมไหล่ทาง ข้างละ 0.5 ม.</t>
  </si>
  <si>
    <t>ก่อสร้างสะพาน คสล.ข้ามคลอง กว้าง 7 ม.ยาว 12 ม. เพื่อเป็นเส้นทางขนส่งสินค้าเกษตรแก่ประชาชน  204 ครัวเรือน</t>
  </si>
  <si>
    <t>ก่อสร้างสะพานทางเท้า คสล.กว้าง 1.4 ม.ยาว 710 ม.</t>
  </si>
  <si>
    <t>ก่อสร้างสะพานทางเท้า คสล.กว้าง 1.5 ม.ยาว 650 ม. เพื่อเป็นเส้นทางขนส่งสินค้าเกษตร</t>
  </si>
  <si>
    <t xml:space="preserve">แก้ไขปัญหาการกัดเซาะชายฝั่งทะเล  : ปักไม้ไผ่ป้องกันการกัดเซาะชายฝั่งทะเล </t>
  </si>
  <si>
    <t xml:space="preserve">รวมกลุ่มส่งเสริมการแปรรูปและพัฒนาบรรจุภัณฑ์/พัฒนาปลาสลิดเป็นสินค้า OTOP </t>
  </si>
  <si>
    <t>1.ก่อสร้างอาคารศูนย์ข้อมูล/สารสนเทศ อาคารรวบรวมผลผลิตกล้วยไม้ อาคารห้องน้ำ พร้อมติดตั้งไฟฟ้าและประปา  ณ ตำบลหนองนกไข่ อำเภอกระทุ่มแบน 2.จัดทำระบบข้อมูลสารสนเทศกล้วยไม้ 3.ส่งเสริมและพัฒนาการผลิต/การตลาดกล้วยไม้ เพื่อเป็นศูนย์กลางช่วยเหลือและบริการแก่เกษตรกรจำนวน 432 ราย</t>
  </si>
  <si>
    <t>ซ่อมแซมโฮมสเตย์พร้อมสิ่งอำนวยความสะดวก 5 หลัง/สร้างสะพานทางเดินเยี่ยมชมป่าชายเลน/สร้างห้องน้ำบริการนักท่องเที่ยว</t>
  </si>
  <si>
    <t>ก่อสร้างสะพาน คสล.กว้าง 7 ม.ยาว 12 ม. เพื่อใช้เป็นเส้นทางขนส่งสินค้าเกษตร</t>
  </si>
  <si>
    <r>
      <rPr>
        <sz val="9"/>
        <color theme="1" tint="4.9989318521683403E-2"/>
        <rFont val="Tahoma"/>
        <family val="2"/>
      </rPr>
      <t xml:space="preserve">ประชาสัมพันธ์การท่องเที่ยว </t>
    </r>
    <r>
      <rPr>
        <b/>
        <sz val="9"/>
        <color theme="1" tint="4.9989318521683403E-2"/>
        <rFont val="Tahoma"/>
        <family val="2"/>
      </rPr>
      <t xml:space="preserve"> </t>
    </r>
  </si>
  <si>
    <t xml:space="preserve">จ้างที่ปรึกษาจัดทำแผนแม่บทจัดการขยะมูลฝอยเพื่อเป็นกรอบแนวทางการบริหารจัดการ/อบรม/ศึกษาดูงานต่างจังหวัด </t>
  </si>
  <si>
    <t>ภาคกลางตอนล่าง 2</t>
  </si>
  <si>
    <t>ปรับลดงบประมาณ</t>
  </si>
  <si>
    <t>ชื่อโครงการ</t>
  </si>
  <si>
    <t>เห็นควรสนับสนุนงบประมาณ (บาท)</t>
  </si>
  <si>
    <t>ปรับลดงบประมาณ (บาท)</t>
  </si>
  <si>
    <t>กิจกรรม/ความเห็น</t>
  </si>
  <si>
    <t xml:space="preserve">ส่งเสริมและพัฒนาศักยภาพการผลิตอาหารปลอดภัย   </t>
  </si>
  <si>
    <t xml:space="preserve">ควบคุมแมลงวันผลไม้แบบครอบคลุมพื้นที่   </t>
  </si>
  <si>
    <t xml:space="preserve">อบรมถ่ายทอดเทคโนโลยีให้แก่เกษตรกรอาสารณรงค์ในการควบคุมแมลงวันผลไม้โดยการบูรณาการเทคโนโลยีการเกษตรแบบผสมผสาน </t>
  </si>
  <si>
    <t xml:space="preserve">พัฒนาเส้นทางสาย สค.4014 แยก ทล.3091-บ้านหนองนกไข่  </t>
  </si>
  <si>
    <t xml:space="preserve">พัฒนาเชื่อมโยงตลาดสินค้าสมุทรสาคร </t>
  </si>
  <si>
    <t xml:space="preserve">   
ธุรกิจไตรภาคีมุ่งสู่สากล  </t>
  </si>
  <si>
    <t xml:space="preserve">อาหารปลอดภัยของชุมชน </t>
  </si>
  <si>
    <t xml:space="preserve">เฝ้าระวังและตรวจสอบความปลอดภัยอาหารส่งออก </t>
  </si>
  <si>
    <t xml:space="preserve">เฝ้าระวังการนำปลาปักเป้าสายพันธุ์มีพิษผลิตอาหาร   </t>
  </si>
  <si>
    <t xml:space="preserve">พัฒนาและเพิ่มมูลค่าปลาสลิด </t>
  </si>
  <si>
    <t>นำร่องอนุรักษ์พลังงานโรงงานอุตสาหกรรม</t>
  </si>
  <si>
    <t xml:space="preserve">พัฒนาศักยภาพด้านการแข่งขันผลิตภัณฑ์ชุมชน และท้องถิ่น (OTOP) </t>
  </si>
  <si>
    <t xml:space="preserve">ซ่อมแซม ปรับปรุง ศาลาและสะพานทางเดินชมธรรมชาติ </t>
  </si>
  <si>
    <t>จัดสร้างโป๊ะในทะเล</t>
  </si>
  <si>
    <t xml:space="preserve">พัฒนาเส้นทางสายเลียบคลองพิทยาลงกรณ์ฝั่งทิศใต้ ต.พันท้ายนรสิงห์ </t>
  </si>
  <si>
    <t>ศึกษาวิเคราะห์ ข้อมูล (อัตลักษณ์วิถีสมุทรสาคร)</t>
  </si>
  <si>
    <t xml:space="preserve">
ปรับปรุงและพัฒนาอุทยานการเรียนรู้พันท้ายนรสิงห์ </t>
  </si>
  <si>
    <r>
      <t xml:space="preserve">เมืองสมุทรสาครปลอดกลิ่น </t>
    </r>
    <r>
      <rPr>
        <sz val="12"/>
        <color indexed="10"/>
        <rFont val="Tahoma"/>
        <family val="2"/>
      </rPr>
      <t/>
    </r>
  </si>
  <si>
    <t>ส่งเสริมและพัฒนาศักยภาพกิจกรรมชุมชนเกษตรแบบมีส่วนร่วม</t>
  </si>
  <si>
    <t xml:space="preserve">ปรับภูมิทัศน์ศูนย์แสดงพันธุ์สัตว์น้ำและสร้างหุ่นจำลองวาฬบรูด้า </t>
  </si>
  <si>
    <t>จัดทำแผนแม่บทจัดการขยะมูลฝอย</t>
  </si>
  <si>
    <r>
      <t xml:space="preserve">ปะการังเทียมฟื้นฟูทรัพยากรชายฝั่งทะเล </t>
    </r>
    <r>
      <rPr>
        <sz val="12"/>
        <color indexed="10"/>
        <rFont val="Tahoma"/>
        <family val="2"/>
      </rPr>
      <t/>
    </r>
  </si>
  <si>
    <t xml:space="preserve">พัฒนาพุทธมณฑล จังหวัดสมุทรสาคร </t>
  </si>
  <si>
    <t xml:space="preserve">ศูนย์การเรียนรู้และจัดกิจกรรมพระพุทธศาสนาในพุทธมณฑล </t>
  </si>
  <si>
    <t xml:space="preserve">ภูมิปัญญาแห่งแผ่นดินขยายผลสู่ปวงชนชาวไทย </t>
  </si>
  <si>
    <t>ศึกษาและเรียนรู้สู่ประชาคมเศรษฐกิจอาเซียน</t>
  </si>
  <si>
    <t>ค่าใช้จ่ายการบริหารงานจังหวัดแบบบูรณาการ</t>
  </si>
  <si>
    <t xml:space="preserve">ก่อสร้างเขื่อน คสล. เลียบคลองโคกมะกอก </t>
  </si>
  <si>
    <t xml:space="preserve">ธนาคารความดี   </t>
  </si>
  <si>
    <t>พัฒนาการเรียนรู้และจัดทำแผนชุมชน</t>
  </si>
  <si>
    <t>ส่งเสริมศูนย์ขยายผลโครงการอันเนื่องมาจากพระราชดำริ</t>
  </si>
  <si>
    <t xml:space="preserve">ส่งเสริมศูนย์เรียนรู้โครงการอันเนื่องมาจากพระราชดำริ </t>
  </si>
  <si>
    <t xml:space="preserve">การศึกษา และจัดทำแผนแม่บทเมืองสมุทรสาครน่าอยู่ </t>
  </si>
  <si>
    <t xml:space="preserve">เตรียมความพร้อมสู่สังคมผู้สูงอายุ </t>
  </si>
  <si>
    <t xml:space="preserve">ศึกษาวิจัยแผนแม่บทเพื่อบริหารจัดการแรงงานต่างด้าว    </t>
  </si>
  <si>
    <t xml:space="preserve">สาธิตและส่งเสริมอาชีพศูนย์สามวัยสานสายใยรัก </t>
  </si>
  <si>
    <t>เสริมสร้างศักยภาพด้านความมั่นคง</t>
  </si>
  <si>
    <t>ฝึกอาชีพผู้ติดยาเสพติด จัดตั้งครือข่ายสกัดกั้นยาเสพติด จัดระเบียบสังคมแรงงานต่างด้าว จัดตั้งเครือข่ายเทิดทูนสถาบัน</t>
  </si>
  <si>
    <t>ฝึกอบรมภาษาอังกฤษ พม่า จีน แก่บุคลากรภาครัฐ พร้อมทั้งสัมมนาสร้างความรู้ความเข้าใจเรื่องอาเซียนและ AEC</t>
  </si>
  <si>
    <t xml:space="preserve">พัฒนาเส้นทางบริเวณคอสะพานข้ามคลองย่านซื่อ ต.ชัยมงคล </t>
  </si>
  <si>
    <t xml:space="preserve">พัฒนาเส้นทางสายคลองมอญ ต.บางหญ้าแพรก </t>
  </si>
  <si>
    <t xml:space="preserve">พัฒนาเส้นทางสายสองพี่น้องสามัคคี ต.บ้านเกาะ </t>
  </si>
  <si>
    <t xml:space="preserve">ปรับปรุงสภาพภูมิทัศน์ เลียบคลองสุนัขหอน บ้านบน ต.บางโทรัด   </t>
  </si>
  <si>
    <t>จัดทำคอนกรีตขนาดพร้อมจัดวางในทะเล เพื่อเป็นแหล่งที่อยู่อาศัยสัตว์ทะเล (พื้นทีดำเนินงานต้องไม่ซ้ำซ้อนกับโครงการของกลุ่มจังหวัด)</t>
  </si>
  <si>
    <t xml:space="preserve">ระบบน้ำประปาหมู่บ้าน บ้านบางพลี ต.บางโทรัด  </t>
  </si>
  <si>
    <t>ก่อสร้างสะพาน คสล.ข้ามคลองท่าแร้ง 
ต.อำแพง</t>
  </si>
  <si>
    <t xml:space="preserve">ก่อสร้างสะพานทางเท้า คสล. ริมคลองหลังวัดสวนส้ม ต.สวนส้ม </t>
  </si>
  <si>
    <t xml:space="preserve">ก่อสร้างเขื่อน คสล. พร้อมคานรัดหัวเสา  ต.หนองนกไข่    </t>
  </si>
  <si>
    <t xml:space="preserve">ก่อสร้างเขื่อนกาบกล้วยเลียบคลองตะโก 
ต.ดอนไก่ดี  </t>
  </si>
  <si>
    <t xml:space="preserve">ก่อสร้างกำแพงกันดินเลียบถนนสายวัดศรีเพชรพัฒนา ต.โรงเข้          </t>
  </si>
  <si>
    <t xml:space="preserve">ฝังท่อระบายน้ำ คสล.พร้อมบ่อพัก 
ต.เกษตรพัฒนา   </t>
  </si>
  <si>
    <t xml:space="preserve">ก่อสร้างสะพานทางเท้า คสล. ต.บ้านแพ้ว </t>
  </si>
  <si>
    <t xml:space="preserve">เพิ่มประสิทธิภาพการผลิตและมูลค่าสินค้าเกษตร </t>
  </si>
  <si>
    <t xml:space="preserve">บริหารจัดการแปลงหอยแมลงภู่ประมงชายฝั่งแบบยั่งยืน     </t>
  </si>
  <si>
    <t xml:space="preserve">จัดตั้งศูนย์กล้วยไม้เพื่อการส่งออกสมุทรสาคร    </t>
  </si>
  <si>
    <t>ลำดับความสำคัญ
ของจังหวัด</t>
  </si>
  <si>
    <r>
      <t>แผนพัฒนา</t>
    </r>
    <r>
      <rPr>
        <b/>
        <u/>
        <sz val="16"/>
        <rFont val="Browallia New"/>
        <family val="2"/>
      </rPr>
      <t>จังหวัดสมุทรสาคร</t>
    </r>
    <r>
      <rPr>
        <b/>
        <sz val="16"/>
        <rFont val="Browallia New"/>
        <family val="2"/>
      </rPr>
      <t>ที่นำเสนอให้พิจารณา ประกอบด้วย 4 ยุทธศาสตร์ โดยแต่ละยุทธศาสตร์ มีแผนงาน/โครงการ และวงเงินสรุปได้ ดังนี้</t>
    </r>
  </si>
  <si>
    <t>เห็นควรสนับสนุนงบประมาณ</t>
  </si>
  <si>
    <t>ไม่ควรสนับสนุนงบประมาณ</t>
  </si>
  <si>
    <t xml:space="preserve">ก่อสร้างศูนย์อนุรักษ์วัฒนธรรมชาวไทยทรงดำ </t>
  </si>
  <si>
    <t xml:space="preserve">ประกวดครอบครัวเพื่อไม่ให้มีการกระทำผิดซ้ำ </t>
  </si>
  <si>
    <t xml:space="preserve">ก่อสร้างถนน คสล. พร้อมท่อลอด สายเลียบคลองอนามัย ต.ท่าเสา </t>
  </si>
  <si>
    <t>ก่อสร้างถนน คสล. ต.อำแพง</t>
  </si>
  <si>
    <t xml:space="preserve"> ก่อสร้างสะพานทางเท้า คสล. ต.เจ็ดริ้ว </t>
  </si>
  <si>
    <t xml:space="preserve">ก่อสร้างอาคารกลุ่มสตรีสหกรณ์บ้านเกษตรพัฒนา ต.เกษตรพัฒนา  </t>
  </si>
  <si>
    <t xml:space="preserve">ก่อสร้างถนนลาดยาง AC สายศูนย์วิจัยประมง ต.โคกขาม </t>
  </si>
  <si>
    <t xml:space="preserve">สร้างสะพานข้ามคลองสุนัขหอน บ้านบางน้ำวน ต.บางโทรัด       </t>
  </si>
  <si>
    <t xml:space="preserve">จัดตั้งชมรมและพิพิธภัณฑ์ชุมชน 
(อัตลักษณ์วิถีสมุทรสาคร)       </t>
  </si>
  <si>
    <t xml:space="preserve">จัดทำหลักสูตรเรื่องราวอัตลักษณ์     </t>
  </si>
  <si>
    <t xml:space="preserve">นำผลผลิต (อัตลักษณ์วิถีสมุทรสาคร) 
สู่สังคม (เผยแพร่)              </t>
  </si>
  <si>
    <t xml:space="preserve">ศึกษาเส้นทางการหากินและอพยพย้ายถิ่นของโลมาอิรวดีและวาฬบรูด้า </t>
  </si>
  <si>
    <t xml:space="preserve">ติดตั้งกล้องโทรทัศน์วงจรปิด (CCTV)   </t>
  </si>
  <si>
    <t xml:space="preserve">ก่อสร้างสะพาน คสล. ข้ามคลองวังนางกุ  ต.เกษตรพัฒนา   </t>
  </si>
  <si>
    <t xml:space="preserve">ฝึกอบรมประดิษฐ์ดอกไม้จันทน์ พวงหรีด และของชำร่วย    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</si>
</sst>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18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6"/>
      <color indexed="8"/>
      <name val="Browallia New"/>
      <family val="2"/>
    </font>
    <font>
      <b/>
      <sz val="16"/>
      <color indexed="8"/>
      <name val="Browallia New"/>
      <family val="2"/>
    </font>
    <font>
      <sz val="16"/>
      <name val="Browallia New"/>
      <family val="2"/>
    </font>
    <font>
      <sz val="8"/>
      <name val="Arial"/>
      <family val="2"/>
    </font>
    <font>
      <sz val="12"/>
      <color indexed="10"/>
      <name val="Tahoma"/>
      <family val="2"/>
    </font>
    <font>
      <sz val="9"/>
      <color theme="1" tint="4.9989318521683403E-2"/>
      <name val="Tahoma"/>
      <family val="2"/>
    </font>
    <font>
      <b/>
      <sz val="9"/>
      <color theme="1" tint="4.9989318521683403E-2"/>
      <name val="Tahoma"/>
      <family val="2"/>
    </font>
    <font>
      <b/>
      <sz val="16"/>
      <name val="Browallia New"/>
      <family val="2"/>
    </font>
    <font>
      <b/>
      <sz val="9"/>
      <color indexed="8"/>
      <name val="Tahoma"/>
      <family val="2"/>
    </font>
    <font>
      <b/>
      <sz val="9"/>
      <name val="Tahoma"/>
      <family val="2"/>
    </font>
    <font>
      <b/>
      <u/>
      <sz val="16"/>
      <name val="Browallia New"/>
      <family val="2"/>
    </font>
    <font>
      <sz val="16"/>
      <color rgb="FFFF0000"/>
      <name val="Browallia New"/>
      <family val="2"/>
    </font>
    <font>
      <sz val="9"/>
      <color theme="1" tint="4.9989318521683403E-2"/>
      <name val="Tahoma"/>
      <family val="2"/>
      <charset val="222"/>
    </font>
    <font>
      <sz val="9"/>
      <color theme="1" tint="4.9989318521683403E-2"/>
      <name val="Wingdings"/>
      <charset val="2"/>
    </font>
    <font>
      <sz val="10"/>
      <color theme="1" tint="4.9989318521683403E-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/>
    <xf numFmtId="3" fontId="4" fillId="0" borderId="3" xfId="0" applyNumberFormat="1" applyFont="1" applyFill="1" applyBorder="1" applyAlignment="1">
      <alignment horizontal="center" wrapText="1"/>
    </xf>
    <xf numFmtId="3" fontId="4" fillId="0" borderId="3" xfId="1" applyNumberFormat="1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3" fontId="3" fillId="0" borderId="0" xfId="1" applyFont="1"/>
    <xf numFmtId="43" fontId="4" fillId="0" borderId="0" xfId="1" applyFont="1"/>
    <xf numFmtId="0" fontId="5" fillId="0" borderId="0" xfId="0" applyFont="1"/>
    <xf numFmtId="0" fontId="8" fillId="0" borderId="0" xfId="1" applyNumberFormat="1" applyFont="1" applyFill="1" applyAlignment="1">
      <alignment wrapText="1"/>
    </xf>
    <xf numFmtId="43" fontId="8" fillId="0" borderId="0" xfId="1" applyNumberFormat="1" applyFont="1" applyFill="1" applyAlignment="1">
      <alignment horizontal="center" wrapText="1"/>
    </xf>
    <xf numFmtId="49" fontId="8" fillId="0" borderId="0" xfId="1" applyNumberFormat="1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wrapText="1"/>
    </xf>
    <xf numFmtId="0" fontId="8" fillId="0" borderId="0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horizontal="center" wrapText="1"/>
    </xf>
    <xf numFmtId="49" fontId="8" fillId="0" borderId="0" xfId="0" applyNumberFormat="1" applyFont="1" applyFill="1" applyAlignment="1">
      <alignment horizontal="center" wrapText="1"/>
    </xf>
    <xf numFmtId="0" fontId="8" fillId="0" borderId="0" xfId="0" applyNumberFormat="1" applyFont="1" applyFill="1" applyAlignment="1">
      <alignment horizontal="right" wrapText="1"/>
    </xf>
    <xf numFmtId="43" fontId="8" fillId="0" borderId="0" xfId="1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wrapText="1"/>
    </xf>
    <xf numFmtId="0" fontId="8" fillId="0" borderId="0" xfId="1" applyNumberFormat="1" applyFont="1" applyFill="1" applyBorder="1" applyAlignment="1">
      <alignment horizontal="right" wrapText="1"/>
    </xf>
    <xf numFmtId="0" fontId="8" fillId="0" borderId="0" xfId="1" applyNumberFormat="1" applyFont="1" applyFill="1" applyAlignment="1">
      <alignment horizontal="right" wrapText="1"/>
    </xf>
    <xf numFmtId="0" fontId="8" fillId="0" borderId="0" xfId="0" applyNumberFormat="1" applyFont="1" applyFill="1" applyAlignment="1"/>
    <xf numFmtId="43" fontId="8" fillId="0" borderId="0" xfId="1" applyNumberFormat="1" applyFont="1" applyFill="1" applyAlignment="1"/>
    <xf numFmtId="0" fontId="8" fillId="0" borderId="1" xfId="1" applyNumberFormat="1" applyFont="1" applyFill="1" applyBorder="1" applyAlignment="1">
      <alignment wrapText="1"/>
    </xf>
    <xf numFmtId="0" fontId="8" fillId="0" borderId="0" xfId="0" applyFont="1" applyFill="1" applyAlignment="1"/>
    <xf numFmtId="0" fontId="8" fillId="0" borderId="0" xfId="0" applyFont="1" applyFill="1" applyBorder="1" applyAlignment="1"/>
    <xf numFmtId="49" fontId="8" fillId="0" borderId="0" xfId="0" applyNumberFormat="1" applyFont="1" applyFill="1" applyBorder="1" applyAlignment="1"/>
    <xf numFmtId="165" fontId="8" fillId="0" borderId="0" xfId="1" applyNumberFormat="1" applyFont="1" applyFill="1" applyBorder="1" applyAlignment="1"/>
    <xf numFmtId="0" fontId="8" fillId="0" borderId="0" xfId="0" applyNumberFormat="1" applyFont="1" applyFill="1" applyBorder="1" applyAlignment="1"/>
    <xf numFmtId="165" fontId="8" fillId="0" borderId="0" xfId="1" applyNumberFormat="1" applyFont="1" applyFill="1" applyAlignment="1"/>
    <xf numFmtId="165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right"/>
    </xf>
    <xf numFmtId="0" fontId="10" fillId="0" borderId="0" xfId="0" applyFont="1"/>
    <xf numFmtId="0" fontId="3" fillId="0" borderId="5" xfId="0" applyFont="1" applyBorder="1" applyAlignment="1">
      <alignment horizontal="center"/>
    </xf>
    <xf numFmtId="165" fontId="3" fillId="0" borderId="0" xfId="1" applyNumberFormat="1" applyFont="1"/>
    <xf numFmtId="3" fontId="3" fillId="0" borderId="0" xfId="0" applyNumberFormat="1" applyFont="1"/>
    <xf numFmtId="3" fontId="14" fillId="0" borderId="0" xfId="0" applyNumberFormat="1" applyFont="1"/>
    <xf numFmtId="164" fontId="3" fillId="0" borderId="0" xfId="0" applyNumberFormat="1" applyFont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right" wrapText="1"/>
    </xf>
    <xf numFmtId="43" fontId="8" fillId="0" borderId="0" xfId="1" applyNumberFormat="1" applyFont="1" applyFill="1" applyBorder="1" applyAlignment="1"/>
    <xf numFmtId="0" fontId="8" fillId="0" borderId="0" xfId="1" applyNumberFormat="1" applyFont="1" applyFill="1" applyBorder="1" applyAlignment="1">
      <alignment wrapText="1"/>
    </xf>
    <xf numFmtId="3" fontId="4" fillId="0" borderId="2" xfId="0" applyNumberFormat="1" applyFont="1" applyFill="1" applyBorder="1" applyAlignment="1">
      <alignment horizontal="center" wrapText="1"/>
    </xf>
    <xf numFmtId="3" fontId="4" fillId="0" borderId="2" xfId="1" applyNumberFormat="1" applyFont="1" applyFill="1" applyBorder="1" applyAlignment="1">
      <alignment horizontal="center" wrapText="1"/>
    </xf>
    <xf numFmtId="0" fontId="4" fillId="0" borderId="0" xfId="0" applyFont="1"/>
    <xf numFmtId="0" fontId="16" fillId="0" borderId="9" xfId="0" applyFont="1" applyFill="1" applyBorder="1" applyAlignment="1">
      <alignment horizontal="center" vertical="top"/>
    </xf>
    <xf numFmtId="0" fontId="15" fillId="0" borderId="9" xfId="0" applyFont="1" applyFill="1" applyBorder="1" applyAlignment="1">
      <alignment horizontal="left" vertical="top" wrapText="1"/>
    </xf>
    <xf numFmtId="0" fontId="15" fillId="0" borderId="9" xfId="0" applyFont="1" applyFill="1" applyBorder="1" applyAlignment="1">
      <alignment horizontal="center" vertical="top" wrapText="1"/>
    </xf>
    <xf numFmtId="0" fontId="17" fillId="0" borderId="0" xfId="0" applyFont="1" applyFill="1" applyAlignment="1">
      <alignment vertical="top"/>
    </xf>
    <xf numFmtId="0" fontId="8" fillId="0" borderId="10" xfId="1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/>
    </xf>
    <xf numFmtId="0" fontId="8" fillId="0" borderId="0" xfId="1" applyNumberFormat="1" applyFont="1" applyFill="1" applyBorder="1" applyAlignment="1">
      <alignment horizontal="left" vertical="top" wrapText="1"/>
    </xf>
    <xf numFmtId="0" fontId="8" fillId="0" borderId="0" xfId="1" applyNumberFormat="1" applyFont="1" applyFill="1" applyAlignment="1">
      <alignment vertical="top" wrapText="1"/>
    </xf>
    <xf numFmtId="165" fontId="15" fillId="0" borderId="9" xfId="1" applyNumberFormat="1" applyFont="1" applyFill="1" applyBorder="1" applyAlignment="1">
      <alignment vertical="top" wrapText="1"/>
    </xf>
    <xf numFmtId="0" fontId="16" fillId="0" borderId="7" xfId="0" applyFont="1" applyFill="1" applyBorder="1" applyAlignment="1">
      <alignment vertical="top"/>
    </xf>
    <xf numFmtId="0" fontId="8" fillId="0" borderId="0" xfId="1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3" fontId="11" fillId="0" borderId="3" xfId="1" applyNumberFormat="1" applyFont="1" applyFill="1" applyBorder="1" applyAlignment="1">
      <alignment horizontal="center" vertical="center" wrapText="1"/>
    </xf>
    <xf numFmtId="43" fontId="12" fillId="0" borderId="3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left" vertical="top" wrapText="1"/>
    </xf>
    <xf numFmtId="0" fontId="8" fillId="0" borderId="11" xfId="0" applyNumberFormat="1" applyFont="1" applyFill="1" applyBorder="1" applyAlignment="1">
      <alignment horizontal="left" vertical="top" wrapText="1"/>
    </xf>
    <xf numFmtId="165" fontId="8" fillId="0" borderId="11" xfId="1" applyNumberFormat="1" applyFont="1" applyFill="1" applyBorder="1" applyAlignment="1">
      <alignment vertical="top" wrapText="1"/>
    </xf>
    <xf numFmtId="0" fontId="8" fillId="0" borderId="11" xfId="0" applyFont="1" applyFill="1" applyBorder="1" applyAlignment="1">
      <alignment vertical="top" wrapText="1"/>
    </xf>
    <xf numFmtId="43" fontId="9" fillId="0" borderId="11" xfId="1" applyNumberFormat="1" applyFont="1" applyFill="1" applyBorder="1" applyAlignment="1">
      <alignment horizontal="right" vertical="top" wrapText="1"/>
    </xf>
    <xf numFmtId="0" fontId="8" fillId="0" borderId="11" xfId="1" applyNumberFormat="1" applyFont="1" applyFill="1" applyBorder="1" applyAlignment="1">
      <alignment horizontal="left" vertical="top" wrapText="1"/>
    </xf>
    <xf numFmtId="0" fontId="8" fillId="0" borderId="11" xfId="1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right" vertical="top" wrapText="1"/>
    </xf>
    <xf numFmtId="0" fontId="8" fillId="0" borderId="1" xfId="1" applyNumberFormat="1" applyFont="1" applyFill="1" applyBorder="1" applyAlignment="1">
      <alignment horizontal="left" vertical="top" wrapText="1" shrinkToFit="1"/>
    </xf>
    <xf numFmtId="0" fontId="8" fillId="0" borderId="1" xfId="1" applyNumberFormat="1" applyFont="1" applyFill="1" applyBorder="1" applyAlignment="1">
      <alignment horizontal="center" vertical="top" wrapText="1"/>
    </xf>
    <xf numFmtId="0" fontId="8" fillId="0" borderId="13" xfId="0" applyNumberFormat="1" applyFont="1" applyFill="1" applyBorder="1" applyAlignment="1">
      <alignment horizontal="left" vertical="top" wrapText="1"/>
    </xf>
    <xf numFmtId="43" fontId="9" fillId="0" borderId="1" xfId="1" applyNumberFormat="1" applyFont="1" applyFill="1" applyBorder="1" applyAlignment="1">
      <alignment horizontal="right" vertical="top" wrapText="1"/>
    </xf>
    <xf numFmtId="0" fontId="8" fillId="0" borderId="1" xfId="0" applyNumberFormat="1" applyFont="1" applyFill="1" applyBorder="1" applyAlignment="1">
      <alignment vertical="top" wrapText="1"/>
    </xf>
    <xf numFmtId="0" fontId="8" fillId="0" borderId="13" xfId="0" applyNumberFormat="1" applyFont="1" applyFill="1" applyBorder="1" applyAlignment="1">
      <alignment vertical="top" wrapText="1" readingOrder="1"/>
    </xf>
    <xf numFmtId="0" fontId="8" fillId="0" borderId="13" xfId="0" applyNumberFormat="1" applyFont="1" applyFill="1" applyBorder="1" applyAlignment="1">
      <alignment vertical="top" wrapText="1"/>
    </xf>
    <xf numFmtId="43" fontId="8" fillId="0" borderId="1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left" vertical="top" wrapText="1"/>
    </xf>
    <xf numFmtId="0" fontId="8" fillId="0" borderId="13" xfId="0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vertical="top" wrapText="1"/>
    </xf>
    <xf numFmtId="0" fontId="8" fillId="0" borderId="14" xfId="0" applyFont="1" applyFill="1" applyBorder="1" applyAlignment="1">
      <alignment vertical="top" wrapText="1"/>
    </xf>
    <xf numFmtId="0" fontId="8" fillId="0" borderId="14" xfId="0" applyFont="1" applyFill="1" applyBorder="1" applyAlignment="1">
      <alignment vertical="top"/>
    </xf>
    <xf numFmtId="165" fontId="8" fillId="0" borderId="1" xfId="1" applyNumberFormat="1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right" vertical="top"/>
    </xf>
    <xf numFmtId="3" fontId="16" fillId="0" borderId="15" xfId="0" applyNumberFormat="1" applyFont="1" applyFill="1" applyBorder="1" applyAlignment="1">
      <alignment horizontal="center" vertical="top"/>
    </xf>
    <xf numFmtId="165" fontId="8" fillId="0" borderId="1" xfId="1" applyNumberFormat="1" applyFont="1" applyFill="1" applyBorder="1" applyAlignment="1">
      <alignment horizontal="right" vertical="top" wrapText="1"/>
    </xf>
    <xf numFmtId="165" fontId="15" fillId="0" borderId="9" xfId="1" applyNumberFormat="1" applyFont="1" applyFill="1" applyBorder="1" applyAlignment="1">
      <alignment horizontal="right" vertical="top" wrapText="1"/>
    </xf>
    <xf numFmtId="165" fontId="8" fillId="0" borderId="13" xfId="0" applyNumberFormat="1" applyFont="1" applyFill="1" applyBorder="1" applyAlignment="1">
      <alignment vertical="top" wrapText="1"/>
    </xf>
    <xf numFmtId="3" fontId="3" fillId="0" borderId="3" xfId="0" applyNumberFormat="1" applyFont="1" applyBorder="1" applyAlignment="1">
      <alignment horizontal="center" vertical="top"/>
    </xf>
    <xf numFmtId="0" fontId="3" fillId="0" borderId="3" xfId="0" applyFont="1" applyFill="1" applyBorder="1" applyAlignment="1">
      <alignment vertical="top" wrapText="1"/>
    </xf>
    <xf numFmtId="3" fontId="3" fillId="0" borderId="4" xfId="0" applyNumberFormat="1" applyFont="1" applyBorder="1" applyAlignment="1">
      <alignment horizontal="center" vertical="top"/>
    </xf>
    <xf numFmtId="3" fontId="3" fillId="0" borderId="3" xfId="0" applyNumberFormat="1" applyFont="1" applyBorder="1" applyAlignment="1">
      <alignment horizontal="right" vertical="top"/>
    </xf>
    <xf numFmtId="3" fontId="3" fillId="0" borderId="4" xfId="0" applyNumberFormat="1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right" vertical="top"/>
    </xf>
    <xf numFmtId="3" fontId="3" fillId="0" borderId="3" xfId="0" applyNumberFormat="1" applyFont="1" applyFill="1" applyBorder="1" applyAlignment="1">
      <alignment horizontal="center" vertical="top"/>
    </xf>
    <xf numFmtId="0" fontId="3" fillId="0" borderId="0" xfId="0" applyFont="1" applyAlignment="1">
      <alignment vertical="top"/>
    </xf>
    <xf numFmtId="3" fontId="4" fillId="0" borderId="3" xfId="0" applyNumberFormat="1" applyFont="1" applyFill="1" applyBorder="1" applyAlignment="1">
      <alignment horizontal="center" vertical="top"/>
    </xf>
    <xf numFmtId="3" fontId="4" fillId="0" borderId="3" xfId="0" applyNumberFormat="1" applyFont="1" applyFill="1" applyBorder="1" applyAlignment="1">
      <alignment horizontal="right" vertical="top"/>
    </xf>
    <xf numFmtId="0" fontId="3" fillId="0" borderId="3" xfId="0" applyFont="1" applyBorder="1" applyAlignment="1">
      <alignment vertical="top" wrapText="1"/>
    </xf>
    <xf numFmtId="3" fontId="4" fillId="0" borderId="3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8" xfId="0" applyFont="1" applyBorder="1" applyAlignment="1">
      <alignment vertical="top"/>
    </xf>
    <xf numFmtId="3" fontId="4" fillId="0" borderId="6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10" fillId="0" borderId="6" xfId="0" applyNumberFormat="1" applyFont="1" applyFill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4" xfId="0" applyNumberFormat="1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horizontal="center" vertical="top" wrapText="1"/>
    </xf>
    <xf numFmtId="0" fontId="15" fillId="0" borderId="8" xfId="0" applyFont="1" applyFill="1" applyBorder="1" applyAlignment="1">
      <alignment horizontal="center" vertical="top" wrapText="1"/>
    </xf>
    <xf numFmtId="0" fontId="15" fillId="0" borderId="12" xfId="0" applyFont="1" applyFill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view="pageBreakPreview" zoomScale="110" zoomScaleNormal="75" zoomScaleSheetLayoutView="110" workbookViewId="0">
      <selection activeCell="A10" sqref="A10:B10"/>
    </sheetView>
  </sheetViews>
  <sheetFormatPr defaultRowHeight="22.5"/>
  <cols>
    <col min="1" max="1" width="6.140625" style="1" customWidth="1"/>
    <col min="2" max="2" width="43" style="1" customWidth="1"/>
    <col min="3" max="3" width="9.28515625" style="1" bestFit="1" customWidth="1"/>
    <col min="4" max="4" width="14.140625" style="1" bestFit="1" customWidth="1"/>
    <col min="5" max="5" width="10.7109375" style="1" customWidth="1"/>
    <col min="6" max="6" width="14.28515625" style="1" customWidth="1"/>
    <col min="7" max="7" width="9.7109375" style="1" customWidth="1"/>
    <col min="8" max="8" width="12.85546875" style="1" customWidth="1"/>
    <col min="9" max="9" width="9.28515625" style="1" bestFit="1" customWidth="1"/>
    <col min="10" max="10" width="13.140625" style="1" customWidth="1"/>
    <col min="11" max="11" width="9.140625" style="1"/>
    <col min="12" max="12" width="9.140625" style="1" bestFit="1" customWidth="1"/>
    <col min="13" max="13" width="3.7109375" style="1" bestFit="1" customWidth="1"/>
    <col min="14" max="14" width="3.42578125" style="1" bestFit="1" customWidth="1"/>
    <col min="15" max="15" width="13.28515625" style="1" bestFit="1" customWidth="1"/>
    <col min="16" max="17" width="12.5703125" style="1" bestFit="1" customWidth="1"/>
    <col min="18" max="16384" width="9.140625" style="1"/>
  </cols>
  <sheetData>
    <row r="1" spans="1:17" s="8" customFormat="1" ht="23.25">
      <c r="A1" s="36" t="s">
        <v>24</v>
      </c>
    </row>
    <row r="2" spans="1:17" s="8" customFormat="1" ht="23.25">
      <c r="A2" s="36" t="s">
        <v>154</v>
      </c>
      <c r="B2" s="1"/>
    </row>
    <row r="3" spans="1:17" s="8" customFormat="1">
      <c r="B3" s="1"/>
    </row>
    <row r="4" spans="1:17" s="48" customFormat="1" ht="48" customHeight="1">
      <c r="A4" s="123" t="s">
        <v>8</v>
      </c>
      <c r="B4" s="125" t="s">
        <v>1</v>
      </c>
      <c r="C4" s="117" t="s">
        <v>9</v>
      </c>
      <c r="D4" s="118"/>
      <c r="E4" s="119" t="s">
        <v>155</v>
      </c>
      <c r="F4" s="120"/>
      <c r="G4" s="121" t="s">
        <v>93</v>
      </c>
      <c r="H4" s="122"/>
      <c r="I4" s="117" t="s">
        <v>156</v>
      </c>
      <c r="J4" s="118"/>
    </row>
    <row r="5" spans="1:17" s="48" customFormat="1" ht="23.25">
      <c r="A5" s="124"/>
      <c r="B5" s="126"/>
      <c r="C5" s="46" t="s">
        <v>10</v>
      </c>
      <c r="D5" s="47" t="s">
        <v>11</v>
      </c>
      <c r="E5" s="2" t="s">
        <v>10</v>
      </c>
      <c r="F5" s="3" t="s">
        <v>11</v>
      </c>
      <c r="G5" s="2" t="s">
        <v>10</v>
      </c>
      <c r="H5" s="3" t="s">
        <v>11</v>
      </c>
      <c r="I5" s="2" t="s">
        <v>10</v>
      </c>
      <c r="J5" s="3" t="s">
        <v>11</v>
      </c>
      <c r="L5" s="48" t="s">
        <v>12</v>
      </c>
      <c r="M5" s="48" t="s">
        <v>13</v>
      </c>
      <c r="N5" s="48" t="s">
        <v>4</v>
      </c>
      <c r="O5" s="48" t="s">
        <v>14</v>
      </c>
      <c r="P5" s="48" t="s">
        <v>15</v>
      </c>
      <c r="Q5" s="48" t="s">
        <v>16</v>
      </c>
    </row>
    <row r="6" spans="1:17" s="108" customFormat="1" ht="48.75" customHeight="1">
      <c r="A6" s="101">
        <v>1</v>
      </c>
      <c r="B6" s="102" t="s">
        <v>3</v>
      </c>
      <c r="C6" s="103">
        <f>E6+I6</f>
        <v>19</v>
      </c>
      <c r="D6" s="104">
        <f>F6+H6+J6</f>
        <v>61514000</v>
      </c>
      <c r="E6" s="105">
        <v>19</v>
      </c>
      <c r="F6" s="106">
        <f>SUM('จังหวัดสมุทรสาครเสนอ อกนจ.'!E5:E23)</f>
        <v>61514000</v>
      </c>
      <c r="G6" s="107">
        <f>M6</f>
        <v>0</v>
      </c>
      <c r="H6" s="106">
        <f>P6</f>
        <v>0</v>
      </c>
      <c r="I6" s="107">
        <f>N6</f>
        <v>0</v>
      </c>
      <c r="J6" s="106">
        <f>Q6</f>
        <v>0</v>
      </c>
      <c r="L6" s="109">
        <f>COUNTIF('จังหวัดสมุทรสาครเสนอ อกนจ.'!E5:E23,$E12)</f>
        <v>0</v>
      </c>
      <c r="M6" s="109">
        <f>COUNTIF('จังหวัดสมุทรสาครเสนอ อกนจ.'!F5:F23,$E12)</f>
        <v>0</v>
      </c>
      <c r="N6" s="109">
        <f>COUNTIF('จังหวัดสมุทรสาครเสนอ อกนจ.'!G5:G23,$E12)</f>
        <v>0</v>
      </c>
      <c r="O6" s="110">
        <f>SUMIF('จังหวัดสมุทรสาครเสนอ อกนจ.'!E5:E23,$E12,'จังหวัดสมุทรสาครเสนอ อกนจ.'!$D5:$D23)</f>
        <v>0</v>
      </c>
      <c r="P6" s="110">
        <f>SUMIF('จังหวัดสมุทรสาครเสนอ อกนจ.'!F5:F23,$E12,'จังหวัดสมุทรสาครเสนอ อกนจ.'!$D5:$D23)</f>
        <v>0</v>
      </c>
      <c r="Q6" s="110">
        <f>SUMIF('จังหวัดสมุทรสาครเสนอ อกนจ.'!G5:G23,$E12,'จังหวัดสมุทรสาครเสนอ อกนจ.'!$D5:$D23)</f>
        <v>0</v>
      </c>
    </row>
    <row r="7" spans="1:17" s="108" customFormat="1" ht="30" customHeight="1">
      <c r="A7" s="101">
        <v>2</v>
      </c>
      <c r="B7" s="102" t="s">
        <v>5</v>
      </c>
      <c r="C7" s="103">
        <f t="shared" ref="C7:C9" si="0">E7+I7</f>
        <v>15</v>
      </c>
      <c r="D7" s="104">
        <f t="shared" ref="D7:D9" si="1">F7+H7+J7</f>
        <v>58900000</v>
      </c>
      <c r="E7" s="105">
        <v>15</v>
      </c>
      <c r="F7" s="106">
        <f>SUM('จังหวัดสมุทรสาครเสนอ อกนจ.'!E24:E38)</f>
        <v>58900000</v>
      </c>
      <c r="G7" s="107">
        <f>M7</f>
        <v>0</v>
      </c>
      <c r="H7" s="106">
        <f>P7</f>
        <v>0</v>
      </c>
      <c r="I7" s="107">
        <f>N7</f>
        <v>0</v>
      </c>
      <c r="J7" s="106">
        <f>Q7</f>
        <v>0</v>
      </c>
      <c r="L7" s="109">
        <f>COUNTIF('จังหวัดสมุทรสาครเสนอ อกนจ.'!E24:E38,$E12)</f>
        <v>0</v>
      </c>
      <c r="M7" s="109">
        <f>COUNTIF('จังหวัดสมุทรสาครเสนอ อกนจ.'!F24:F38,$E12)</f>
        <v>0</v>
      </c>
      <c r="N7" s="109">
        <f>COUNTIF('จังหวัดสมุทรสาครเสนอ อกนจ.'!G24:G38,$E12)</f>
        <v>0</v>
      </c>
      <c r="O7" s="110">
        <f>SUMIF('จังหวัดสมุทรสาครเสนอ อกนจ.'!E24:E38,$E12,'จังหวัดสมุทรสาครเสนอ อกนจ.'!$D24:$D38)</f>
        <v>0</v>
      </c>
      <c r="P7" s="110">
        <f>SUMIF('จังหวัดสมุทรสาครเสนอ อกนจ.'!F24:F38,$E12,'จังหวัดสมุทรสาครเสนอ อกนจ.'!$D24:$D38)</f>
        <v>0</v>
      </c>
      <c r="Q7" s="110">
        <f>SUMIF('จังหวัดสมุทรสาครเสนอ อกนจ.'!G24:G38,$E12,'จังหวัดสมุทรสาครเสนอ อกนจ.'!$D24:$D38)</f>
        <v>0</v>
      </c>
    </row>
    <row r="8" spans="1:17" s="108" customFormat="1" ht="33" customHeight="1">
      <c r="A8" s="101">
        <v>3</v>
      </c>
      <c r="B8" s="111" t="s">
        <v>6</v>
      </c>
      <c r="C8" s="103">
        <f t="shared" si="0"/>
        <v>32</v>
      </c>
      <c r="D8" s="104">
        <f t="shared" si="1"/>
        <v>146210160</v>
      </c>
      <c r="E8" s="105">
        <v>32</v>
      </c>
      <c r="F8" s="106">
        <f>SUM('จังหวัดสมุทรสาครเสนอ อกนจ.'!E39:E70)</f>
        <v>146210160</v>
      </c>
      <c r="G8" s="107">
        <f>M8</f>
        <v>0</v>
      </c>
      <c r="H8" s="106">
        <f>P8</f>
        <v>0</v>
      </c>
      <c r="I8" s="107">
        <f>N8</f>
        <v>0</v>
      </c>
      <c r="J8" s="106">
        <f>Q8</f>
        <v>0</v>
      </c>
      <c r="L8" s="109">
        <f>COUNTIF('จังหวัดสมุทรสาครเสนอ อกนจ.'!E39:E70,$E12)</f>
        <v>0</v>
      </c>
      <c r="M8" s="109">
        <f>COUNTIF('จังหวัดสมุทรสาครเสนอ อกนจ.'!F39:F70,$E12)</f>
        <v>0</v>
      </c>
      <c r="N8" s="109">
        <f>COUNTIF('จังหวัดสมุทรสาครเสนอ อกนจ.'!G39:G70,$E12)</f>
        <v>0</v>
      </c>
      <c r="O8" s="110">
        <f>SUMIF('จังหวัดสมุทรสาครเสนอ อกนจ.'!E39:E70,$E12,'จังหวัดสมุทรสาครเสนอ อกนจ.'!$D39:$D70)</f>
        <v>0</v>
      </c>
      <c r="P8" s="110">
        <f>SUMIF('จังหวัดสมุทรสาครเสนอ อกนจ.'!F39:F70,$E12,'จังหวัดสมุทรสาครเสนอ อกนจ.'!$D39:$D70)</f>
        <v>0</v>
      </c>
      <c r="Q8" s="110">
        <f>SUMIF('จังหวัดสมุทรสาครเสนอ อกนจ.'!G39:G70,$E12,'จังหวัดสมุทรสาครเสนอ อกนจ.'!$D39:$D70)</f>
        <v>0</v>
      </c>
    </row>
    <row r="9" spans="1:17" s="108" customFormat="1" ht="32.25" customHeight="1">
      <c r="A9" s="101">
        <v>4</v>
      </c>
      <c r="B9" s="111" t="s">
        <v>7</v>
      </c>
      <c r="C9" s="103">
        <f t="shared" si="0"/>
        <v>2</v>
      </c>
      <c r="D9" s="104">
        <f t="shared" si="1"/>
        <v>12600000</v>
      </c>
      <c r="E9" s="105">
        <v>1</v>
      </c>
      <c r="F9" s="106">
        <f>SUM('จังหวัดสมุทรสาครเสนอ อกนจ.'!E71)</f>
        <v>2600000</v>
      </c>
      <c r="G9" s="107">
        <f>M9</f>
        <v>0</v>
      </c>
      <c r="H9" s="106">
        <f>P9</f>
        <v>0</v>
      </c>
      <c r="I9" s="107">
        <f>N9</f>
        <v>1</v>
      </c>
      <c r="J9" s="106">
        <f>Q9</f>
        <v>10000000</v>
      </c>
      <c r="L9" s="109">
        <f>COUNTIF('จังหวัดสมุทรสาครเสนอ อกนจ.'!E71:E73,$E12)</f>
        <v>0</v>
      </c>
      <c r="M9" s="109">
        <f>COUNTIF('จังหวัดสมุทรสาครเสนอ อกนจ.'!F71:F73,$E12)</f>
        <v>0</v>
      </c>
      <c r="N9" s="109">
        <f>COUNTIF('จังหวัดสมุทรสาครเสนอ อกนจ.'!G71:G72,$E12)</f>
        <v>1</v>
      </c>
      <c r="O9" s="110">
        <f>SUMIF('จังหวัดสมุทรสาครเสนอ อกนจ.'!E71:E73,$E12,'จังหวัดสมุทรสาครเสนอ อกนจ.'!$D71:$D73)</f>
        <v>0</v>
      </c>
      <c r="P9" s="110">
        <f>SUMIF('จังหวัดสมุทรสาครเสนอ อกนจ.'!F71:F73,$E12,'จังหวัดสมุทรสาครเสนอ อกนจ.'!$D71:$D73)</f>
        <v>0</v>
      </c>
      <c r="Q9" s="110">
        <f>SUMIF('จังหวัดสมุทรสาครเสนอ อกนจ.'!G71:G72,$E12,'จังหวัดสมุทรสาครเสนอ อกนจ.'!$D71:$D72)</f>
        <v>10000000</v>
      </c>
    </row>
    <row r="10" spans="1:17" s="108" customFormat="1" ht="26.25" customHeight="1">
      <c r="A10" s="127" t="s">
        <v>18</v>
      </c>
      <c r="B10" s="128"/>
      <c r="C10" s="103"/>
      <c r="D10" s="104">
        <v>10000000</v>
      </c>
      <c r="E10" s="105"/>
      <c r="F10" s="104">
        <v>10000000</v>
      </c>
      <c r="G10" s="107"/>
      <c r="H10" s="106"/>
      <c r="I10" s="107"/>
      <c r="J10" s="106"/>
      <c r="L10" s="109">
        <v>0</v>
      </c>
      <c r="M10" s="109">
        <v>0</v>
      </c>
      <c r="N10" s="109">
        <v>0</v>
      </c>
      <c r="O10" s="110">
        <v>10000000</v>
      </c>
      <c r="P10" s="110">
        <v>0</v>
      </c>
      <c r="Q10" s="110">
        <v>0</v>
      </c>
    </row>
    <row r="11" spans="1:17" s="114" customFormat="1" ht="27" customHeight="1">
      <c r="A11" s="115" t="s">
        <v>17</v>
      </c>
      <c r="B11" s="116"/>
      <c r="C11" s="112">
        <f>SUM(C6:C10)</f>
        <v>68</v>
      </c>
      <c r="D11" s="113">
        <f>SUM(D6:D10)</f>
        <v>289224160</v>
      </c>
      <c r="E11" s="112">
        <f t="shared" ref="E11:J11" si="2">SUM(E6:E10)</f>
        <v>67</v>
      </c>
      <c r="F11" s="113">
        <f t="shared" si="2"/>
        <v>279224160</v>
      </c>
      <c r="G11" s="112">
        <f t="shared" si="2"/>
        <v>0</v>
      </c>
      <c r="H11" s="113">
        <f t="shared" si="2"/>
        <v>0</v>
      </c>
      <c r="I11" s="112">
        <f t="shared" si="2"/>
        <v>1</v>
      </c>
      <c r="J11" s="113">
        <f t="shared" si="2"/>
        <v>10000000</v>
      </c>
      <c r="L11" s="112">
        <f t="shared" ref="L11:Q11" si="3">SUM(L6:L10)</f>
        <v>0</v>
      </c>
      <c r="M11" s="112">
        <f t="shared" si="3"/>
        <v>0</v>
      </c>
      <c r="N11" s="112">
        <f t="shared" si="3"/>
        <v>1</v>
      </c>
      <c r="O11" s="112">
        <f t="shared" si="3"/>
        <v>10000000</v>
      </c>
      <c r="P11" s="112">
        <f t="shared" si="3"/>
        <v>0</v>
      </c>
      <c r="Q11" s="112">
        <f t="shared" si="3"/>
        <v>10000000</v>
      </c>
    </row>
    <row r="12" spans="1:17" ht="23.25" hidden="1">
      <c r="B12" s="4"/>
      <c r="C12" s="5"/>
      <c r="D12" s="6"/>
      <c r="E12" s="37" t="s">
        <v>2</v>
      </c>
      <c r="F12" s="7"/>
    </row>
    <row r="14" spans="1:17" hidden="1">
      <c r="F14" s="38"/>
      <c r="L14" s="39">
        <f>SUM(L11:N11)</f>
        <v>1</v>
      </c>
      <c r="O14" s="39">
        <f>SUM(O11:Q11)</f>
        <v>20000000</v>
      </c>
    </row>
    <row r="15" spans="1:17" hidden="1">
      <c r="C15" s="39">
        <f>E11+G11+I11</f>
        <v>68</v>
      </c>
      <c r="D15" s="39">
        <f>F11+H11+J11</f>
        <v>289224160</v>
      </c>
      <c r="F15" s="39"/>
      <c r="H15" s="38">
        <v>190641000</v>
      </c>
    </row>
    <row r="16" spans="1:17" hidden="1">
      <c r="H16" s="40">
        <f>H15-F11</f>
        <v>-88583160</v>
      </c>
    </row>
    <row r="17" spans="3:10" hidden="1">
      <c r="C17" s="39">
        <f>E6+G6+I6</f>
        <v>19</v>
      </c>
      <c r="D17" s="39">
        <f>F6+H6+J6</f>
        <v>61514000</v>
      </c>
    </row>
    <row r="18" spans="3:10" hidden="1">
      <c r="C18" s="39">
        <f t="shared" ref="C18:D21" si="4">E7+G7+I7</f>
        <v>15</v>
      </c>
      <c r="D18" s="39">
        <f t="shared" si="4"/>
        <v>58900000</v>
      </c>
    </row>
    <row r="19" spans="3:10" hidden="1">
      <c r="C19" s="39">
        <f t="shared" si="4"/>
        <v>32</v>
      </c>
      <c r="D19" s="39">
        <f t="shared" si="4"/>
        <v>146210160</v>
      </c>
    </row>
    <row r="20" spans="3:10" hidden="1">
      <c r="C20" s="39">
        <f t="shared" si="4"/>
        <v>2</v>
      </c>
      <c r="D20" s="39">
        <f t="shared" si="4"/>
        <v>12600000</v>
      </c>
    </row>
    <row r="21" spans="3:10" hidden="1">
      <c r="C21" s="39">
        <f t="shared" si="4"/>
        <v>0</v>
      </c>
      <c r="D21" s="39">
        <f t="shared" si="4"/>
        <v>10000000</v>
      </c>
    </row>
    <row r="22" spans="3:10" hidden="1"/>
    <row r="23" spans="3:10" hidden="1">
      <c r="C23" s="1">
        <f>C11</f>
        <v>68</v>
      </c>
      <c r="D23" s="41">
        <f>D11/1000000</f>
        <v>289.22415999999998</v>
      </c>
      <c r="E23" s="1">
        <f>E11</f>
        <v>67</v>
      </c>
      <c r="F23" s="41">
        <f>F11/1000000</f>
        <v>279.22415999999998</v>
      </c>
      <c r="G23" s="1">
        <f>G11</f>
        <v>0</v>
      </c>
      <c r="H23" s="41">
        <f>H11/1000000</f>
        <v>0</v>
      </c>
      <c r="I23" s="1">
        <f>I11</f>
        <v>1</v>
      </c>
      <c r="J23" s="41">
        <f>J11/1000000</f>
        <v>10</v>
      </c>
    </row>
    <row r="24" spans="3:10" hidden="1"/>
    <row r="25" spans="3:10" hidden="1"/>
    <row r="26" spans="3:10" hidden="1"/>
    <row r="27" spans="3:10" hidden="1"/>
    <row r="28" spans="3:10" hidden="1"/>
  </sheetData>
  <mergeCells count="8">
    <mergeCell ref="A11:B11"/>
    <mergeCell ref="C4:D4"/>
    <mergeCell ref="E4:F4"/>
    <mergeCell ref="G4:H4"/>
    <mergeCell ref="I4:J4"/>
    <mergeCell ref="A4:A5"/>
    <mergeCell ref="B4:B5"/>
    <mergeCell ref="A10:B10"/>
  </mergeCells>
  <phoneticPr fontId="2" type="noConversion"/>
  <pageMargins left="0.71" right="0.23622047244094491" top="0.98425196850393704" bottom="1.9685039370078741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21"/>
  <sheetViews>
    <sheetView tabSelected="1" view="pageBreakPreview" zoomScale="110" zoomScaleNormal="100" zoomScaleSheetLayoutView="110" workbookViewId="0">
      <selection activeCell="F7" sqref="F7"/>
    </sheetView>
  </sheetViews>
  <sheetFormatPr defaultRowHeight="11.25"/>
  <cols>
    <col min="1" max="1" width="5.85546875" style="27" customWidth="1"/>
    <col min="2" max="2" width="20" style="13" customWidth="1"/>
    <col min="3" max="3" width="30.5703125" style="24" customWidth="1"/>
    <col min="4" max="4" width="12.42578125" style="25" customWidth="1"/>
    <col min="5" max="5" width="11.42578125" style="10" customWidth="1"/>
    <col min="6" max="6" width="10.42578125" style="10" customWidth="1"/>
    <col min="7" max="7" width="11" style="11" customWidth="1"/>
    <col min="8" max="8" width="37" style="11" customWidth="1"/>
    <col min="9" max="9" width="10.28515625" style="26" customWidth="1"/>
    <col min="10" max="10" width="33.5703125" style="9" customWidth="1"/>
    <col min="11" max="11" width="9.140625" style="12"/>
    <col min="12" max="16384" width="9.140625" style="27"/>
  </cols>
  <sheetData>
    <row r="1" spans="1:11" s="28" customFormat="1">
      <c r="A1" s="42" t="s">
        <v>92</v>
      </c>
      <c r="B1" s="43"/>
      <c r="C1" s="31"/>
      <c r="D1" s="44"/>
      <c r="E1" s="20"/>
      <c r="F1" s="20"/>
      <c r="G1" s="21"/>
      <c r="H1" s="21"/>
      <c r="I1" s="45"/>
      <c r="J1" s="45"/>
      <c r="K1" s="17"/>
    </row>
    <row r="2" spans="1:11" s="28" customFormat="1">
      <c r="A2" s="42" t="s">
        <v>0</v>
      </c>
      <c r="B2" s="43"/>
      <c r="C2" s="31"/>
      <c r="D2" s="44"/>
      <c r="E2" s="20"/>
      <c r="F2" s="20"/>
      <c r="G2" s="21"/>
      <c r="H2" s="21"/>
      <c r="I2" s="45"/>
      <c r="J2" s="45"/>
      <c r="K2" s="17"/>
    </row>
    <row r="3" spans="1:11" s="28" customFormat="1">
      <c r="A3" s="42"/>
      <c r="B3" s="43"/>
      <c r="C3" s="31"/>
      <c r="D3" s="44"/>
      <c r="E3" s="20"/>
      <c r="F3" s="20"/>
      <c r="G3" s="21"/>
      <c r="H3" s="21"/>
      <c r="I3" s="45"/>
      <c r="J3" s="45"/>
      <c r="K3" s="17"/>
    </row>
    <row r="4" spans="1:11" s="62" customFormat="1" ht="54.75" customHeight="1">
      <c r="A4" s="63" t="s">
        <v>23</v>
      </c>
      <c r="B4" s="63" t="s">
        <v>1</v>
      </c>
      <c r="C4" s="63" t="s">
        <v>94</v>
      </c>
      <c r="D4" s="64" t="s">
        <v>28</v>
      </c>
      <c r="E4" s="64" t="s">
        <v>95</v>
      </c>
      <c r="F4" s="64" t="s">
        <v>96</v>
      </c>
      <c r="G4" s="65" t="s">
        <v>156</v>
      </c>
      <c r="H4" s="64" t="s">
        <v>97</v>
      </c>
      <c r="I4" s="66" t="s">
        <v>153</v>
      </c>
      <c r="J4" s="60"/>
      <c r="K4" s="61"/>
    </row>
    <row r="5" spans="1:11" s="55" customFormat="1" ht="46.5" customHeight="1">
      <c r="A5" s="67">
        <v>1</v>
      </c>
      <c r="B5" s="68" t="s">
        <v>19</v>
      </c>
      <c r="C5" s="69" t="s">
        <v>98</v>
      </c>
      <c r="D5" s="70">
        <v>1500000</v>
      </c>
      <c r="E5" s="70">
        <v>1500000</v>
      </c>
      <c r="F5" s="71"/>
      <c r="G5" s="72"/>
      <c r="H5" s="73" t="s">
        <v>36</v>
      </c>
      <c r="I5" s="74">
        <v>1</v>
      </c>
      <c r="J5" s="53"/>
      <c r="K5" s="54"/>
    </row>
    <row r="6" spans="1:11" s="55" customFormat="1" ht="48" customHeight="1">
      <c r="A6" s="75">
        <v>2</v>
      </c>
      <c r="B6" s="76"/>
      <c r="C6" s="77" t="s">
        <v>99</v>
      </c>
      <c r="D6" s="78">
        <v>5000000</v>
      </c>
      <c r="E6" s="78">
        <v>5000000</v>
      </c>
      <c r="F6" s="79"/>
      <c r="G6" s="80"/>
      <c r="H6" s="81" t="s">
        <v>100</v>
      </c>
      <c r="I6" s="82">
        <v>2</v>
      </c>
      <c r="J6" s="56"/>
      <c r="K6" s="54"/>
    </row>
    <row r="7" spans="1:11" s="55" customFormat="1" ht="111" customHeight="1">
      <c r="A7" s="75">
        <v>3</v>
      </c>
      <c r="B7" s="76"/>
      <c r="C7" s="83" t="s">
        <v>150</v>
      </c>
      <c r="D7" s="78">
        <v>5000000</v>
      </c>
      <c r="E7" s="78">
        <v>5000000</v>
      </c>
      <c r="F7" s="79"/>
      <c r="G7" s="84"/>
      <c r="H7" s="85" t="s">
        <v>37</v>
      </c>
      <c r="I7" s="82">
        <v>3</v>
      </c>
      <c r="J7" s="56"/>
      <c r="K7" s="54"/>
    </row>
    <row r="8" spans="1:11" s="55" customFormat="1" ht="38.25" customHeight="1">
      <c r="A8" s="75">
        <v>4</v>
      </c>
      <c r="B8" s="76"/>
      <c r="C8" s="83" t="s">
        <v>101</v>
      </c>
      <c r="D8" s="78">
        <v>12000000</v>
      </c>
      <c r="E8" s="78">
        <v>12000000</v>
      </c>
      <c r="F8" s="79"/>
      <c r="G8" s="84"/>
      <c r="H8" s="85" t="s">
        <v>39</v>
      </c>
      <c r="I8" s="82">
        <v>4</v>
      </c>
      <c r="J8" s="56"/>
      <c r="K8" s="54"/>
    </row>
    <row r="9" spans="1:11" s="55" customFormat="1" ht="41.25" customHeight="1">
      <c r="A9" s="75">
        <v>5</v>
      </c>
      <c r="B9" s="76"/>
      <c r="C9" s="86" t="s">
        <v>151</v>
      </c>
      <c r="D9" s="78">
        <v>2000000</v>
      </c>
      <c r="E9" s="78">
        <v>2000000</v>
      </c>
      <c r="F9" s="79"/>
      <c r="G9" s="84"/>
      <c r="H9" s="85" t="s">
        <v>40</v>
      </c>
      <c r="I9" s="82">
        <v>5</v>
      </c>
      <c r="J9" s="56"/>
      <c r="K9" s="54"/>
    </row>
    <row r="10" spans="1:11" s="55" customFormat="1" ht="39" customHeight="1">
      <c r="A10" s="75">
        <v>6</v>
      </c>
      <c r="B10" s="76"/>
      <c r="C10" s="77" t="s">
        <v>102</v>
      </c>
      <c r="D10" s="78">
        <v>2250000</v>
      </c>
      <c r="E10" s="78">
        <v>2250000</v>
      </c>
      <c r="F10" s="79"/>
      <c r="G10" s="84"/>
      <c r="H10" s="85" t="s">
        <v>42</v>
      </c>
      <c r="I10" s="82">
        <v>6</v>
      </c>
      <c r="J10" s="56"/>
      <c r="K10" s="54"/>
    </row>
    <row r="11" spans="1:11" s="55" customFormat="1" ht="50.25" customHeight="1">
      <c r="A11" s="75">
        <v>7</v>
      </c>
      <c r="B11" s="76"/>
      <c r="C11" s="87" t="s">
        <v>103</v>
      </c>
      <c r="D11" s="78">
        <v>5000000</v>
      </c>
      <c r="E11" s="78">
        <v>5000000</v>
      </c>
      <c r="F11" s="79"/>
      <c r="G11" s="80"/>
      <c r="H11" s="81" t="s">
        <v>43</v>
      </c>
      <c r="I11" s="82">
        <v>7</v>
      </c>
      <c r="J11" s="56"/>
      <c r="K11" s="54"/>
    </row>
    <row r="12" spans="1:11" s="55" customFormat="1" ht="62.25" customHeight="1">
      <c r="A12" s="75">
        <v>8</v>
      </c>
      <c r="B12" s="76"/>
      <c r="C12" s="85" t="s">
        <v>104</v>
      </c>
      <c r="D12" s="78">
        <v>700000</v>
      </c>
      <c r="E12" s="78">
        <v>700000</v>
      </c>
      <c r="F12" s="88"/>
      <c r="G12" s="84"/>
      <c r="H12" s="89" t="s">
        <v>33</v>
      </c>
      <c r="I12" s="82">
        <v>8</v>
      </c>
      <c r="J12" s="56"/>
      <c r="K12" s="54"/>
    </row>
    <row r="13" spans="1:11" s="55" customFormat="1" ht="46.5" customHeight="1">
      <c r="A13" s="75">
        <v>9</v>
      </c>
      <c r="B13" s="76"/>
      <c r="C13" s="77" t="s">
        <v>105</v>
      </c>
      <c r="D13" s="78">
        <v>300000</v>
      </c>
      <c r="E13" s="78">
        <v>300000</v>
      </c>
      <c r="F13" s="88"/>
      <c r="G13" s="84"/>
      <c r="H13" s="89" t="s">
        <v>34</v>
      </c>
      <c r="I13" s="82">
        <v>9</v>
      </c>
      <c r="J13" s="56"/>
      <c r="K13" s="54"/>
    </row>
    <row r="14" spans="1:11" s="55" customFormat="1" ht="60.75" customHeight="1">
      <c r="A14" s="75">
        <v>10</v>
      </c>
      <c r="B14" s="76"/>
      <c r="C14" s="77" t="s">
        <v>106</v>
      </c>
      <c r="D14" s="78">
        <v>1000000</v>
      </c>
      <c r="E14" s="78">
        <v>1000000</v>
      </c>
      <c r="F14" s="88"/>
      <c r="G14" s="84"/>
      <c r="H14" s="89" t="s">
        <v>35</v>
      </c>
      <c r="I14" s="82">
        <v>10</v>
      </c>
      <c r="J14" s="56"/>
      <c r="K14" s="54"/>
    </row>
    <row r="15" spans="1:11" s="55" customFormat="1" ht="46.5" customHeight="1">
      <c r="A15" s="75">
        <v>11</v>
      </c>
      <c r="B15" s="76"/>
      <c r="C15" s="87" t="s">
        <v>162</v>
      </c>
      <c r="D15" s="78">
        <v>600000</v>
      </c>
      <c r="E15" s="78">
        <v>600000</v>
      </c>
      <c r="F15" s="79"/>
      <c r="G15" s="80"/>
      <c r="H15" s="85" t="s">
        <v>48</v>
      </c>
      <c r="I15" s="82">
        <v>11</v>
      </c>
      <c r="J15" s="56"/>
      <c r="K15" s="54"/>
    </row>
    <row r="16" spans="1:11" s="55" customFormat="1" ht="96" customHeight="1">
      <c r="A16" s="75">
        <v>12</v>
      </c>
      <c r="B16" s="76"/>
      <c r="C16" s="77" t="s">
        <v>152</v>
      </c>
      <c r="D16" s="78">
        <v>10000000</v>
      </c>
      <c r="E16" s="78">
        <v>10000000</v>
      </c>
      <c r="F16" s="79"/>
      <c r="G16" s="84"/>
      <c r="H16" s="85" t="s">
        <v>87</v>
      </c>
      <c r="I16" s="82">
        <v>12</v>
      </c>
      <c r="J16" s="56"/>
      <c r="K16" s="54"/>
    </row>
    <row r="17" spans="1:11" s="55" customFormat="1" ht="41.25" customHeight="1">
      <c r="A17" s="75">
        <v>13</v>
      </c>
      <c r="B17" s="76"/>
      <c r="C17" s="77" t="s">
        <v>116</v>
      </c>
      <c r="D17" s="78">
        <v>1500000</v>
      </c>
      <c r="E17" s="78">
        <v>1500000</v>
      </c>
      <c r="F17" s="79"/>
      <c r="G17" s="84"/>
      <c r="H17" s="85" t="s">
        <v>38</v>
      </c>
      <c r="I17" s="82">
        <v>13</v>
      </c>
      <c r="J17" s="56"/>
      <c r="K17" s="54"/>
    </row>
    <row r="18" spans="1:11" s="55" customFormat="1" ht="40.5" customHeight="1">
      <c r="A18" s="75">
        <v>14</v>
      </c>
      <c r="B18" s="76"/>
      <c r="C18" s="77" t="s">
        <v>107</v>
      </c>
      <c r="D18" s="78">
        <v>5400000</v>
      </c>
      <c r="E18" s="78">
        <v>5400000</v>
      </c>
      <c r="F18" s="79"/>
      <c r="G18" s="84"/>
      <c r="H18" s="85" t="s">
        <v>86</v>
      </c>
      <c r="I18" s="82">
        <v>37</v>
      </c>
      <c r="J18" s="56"/>
      <c r="K18" s="54"/>
    </row>
    <row r="19" spans="1:11" s="55" customFormat="1" ht="72" customHeight="1">
      <c r="A19" s="75">
        <v>15</v>
      </c>
      <c r="B19" s="76"/>
      <c r="C19" s="87" t="s">
        <v>137</v>
      </c>
      <c r="D19" s="78">
        <v>3534000</v>
      </c>
      <c r="E19" s="78">
        <v>3534000</v>
      </c>
      <c r="F19" s="79"/>
      <c r="G19" s="80"/>
      <c r="H19" s="81" t="s">
        <v>45</v>
      </c>
      <c r="I19" s="82">
        <v>40</v>
      </c>
      <c r="J19" s="56"/>
      <c r="K19" s="54"/>
    </row>
    <row r="20" spans="1:11" s="55" customFormat="1" ht="58.5" customHeight="1">
      <c r="A20" s="75">
        <v>16</v>
      </c>
      <c r="B20" s="76"/>
      <c r="C20" s="87" t="s">
        <v>138</v>
      </c>
      <c r="D20" s="78">
        <v>2200000</v>
      </c>
      <c r="E20" s="78">
        <v>2200000</v>
      </c>
      <c r="F20" s="79"/>
      <c r="G20" s="80"/>
      <c r="H20" s="81" t="s">
        <v>46</v>
      </c>
      <c r="I20" s="82">
        <v>41</v>
      </c>
      <c r="J20" s="56"/>
      <c r="K20" s="54"/>
    </row>
    <row r="21" spans="1:11" s="55" customFormat="1" ht="62.25" customHeight="1">
      <c r="A21" s="75">
        <v>17</v>
      </c>
      <c r="B21" s="76"/>
      <c r="C21" s="87" t="s">
        <v>139</v>
      </c>
      <c r="D21" s="78">
        <v>530000</v>
      </c>
      <c r="E21" s="78">
        <v>530000</v>
      </c>
      <c r="F21" s="79"/>
      <c r="G21" s="80"/>
      <c r="H21" s="81" t="s">
        <v>47</v>
      </c>
      <c r="I21" s="82">
        <v>42</v>
      </c>
      <c r="J21" s="56"/>
      <c r="K21" s="54"/>
    </row>
    <row r="22" spans="1:11" s="55" customFormat="1" ht="46.5" customHeight="1">
      <c r="A22" s="75">
        <v>18</v>
      </c>
      <c r="B22" s="76"/>
      <c r="C22" s="86" t="s">
        <v>109</v>
      </c>
      <c r="D22" s="78">
        <v>1000000</v>
      </c>
      <c r="E22" s="78">
        <v>1000000</v>
      </c>
      <c r="F22" s="88"/>
      <c r="G22" s="80"/>
      <c r="H22" s="85" t="s">
        <v>41</v>
      </c>
      <c r="I22" s="82">
        <v>45</v>
      </c>
      <c r="J22" s="56"/>
      <c r="K22" s="54"/>
    </row>
    <row r="23" spans="1:11" s="55" customFormat="1" ht="72.75" customHeight="1">
      <c r="A23" s="75">
        <v>19</v>
      </c>
      <c r="B23" s="76"/>
      <c r="C23" s="87" t="s">
        <v>108</v>
      </c>
      <c r="D23" s="78">
        <v>2000000</v>
      </c>
      <c r="E23" s="78">
        <v>2000000</v>
      </c>
      <c r="F23" s="88"/>
      <c r="G23" s="80"/>
      <c r="H23" s="81" t="s">
        <v>44</v>
      </c>
      <c r="I23" s="82">
        <v>54</v>
      </c>
      <c r="J23" s="56"/>
      <c r="K23" s="54"/>
    </row>
    <row r="24" spans="1:11" s="55" customFormat="1" ht="50.25" customHeight="1">
      <c r="A24" s="75">
        <v>20</v>
      </c>
      <c r="B24" s="90" t="s">
        <v>20</v>
      </c>
      <c r="C24" s="87" t="s">
        <v>110</v>
      </c>
      <c r="D24" s="78">
        <v>1000000</v>
      </c>
      <c r="E24" s="78">
        <v>1000000</v>
      </c>
      <c r="F24" s="79"/>
      <c r="G24" s="80"/>
      <c r="H24" s="85" t="s">
        <v>50</v>
      </c>
      <c r="I24" s="82">
        <v>14</v>
      </c>
      <c r="J24" s="57"/>
      <c r="K24" s="54"/>
    </row>
    <row r="25" spans="1:11" s="55" customFormat="1" ht="61.5" customHeight="1">
      <c r="A25" s="75">
        <v>21</v>
      </c>
      <c r="B25" s="90"/>
      <c r="C25" s="77" t="s">
        <v>163</v>
      </c>
      <c r="D25" s="78">
        <v>9900000</v>
      </c>
      <c r="E25" s="78">
        <v>9900000</v>
      </c>
      <c r="F25" s="79"/>
      <c r="G25" s="80"/>
      <c r="H25" s="85" t="s">
        <v>54</v>
      </c>
      <c r="I25" s="82">
        <v>15</v>
      </c>
      <c r="J25" s="57"/>
      <c r="K25" s="54"/>
    </row>
    <row r="26" spans="1:11" s="55" customFormat="1" ht="36" customHeight="1">
      <c r="A26" s="75">
        <v>22</v>
      </c>
      <c r="B26" s="90"/>
      <c r="C26" s="91" t="s">
        <v>90</v>
      </c>
      <c r="D26" s="78">
        <v>4000000</v>
      </c>
      <c r="E26" s="78">
        <v>4000000</v>
      </c>
      <c r="F26" s="79"/>
      <c r="G26" s="80"/>
      <c r="H26" s="85" t="s">
        <v>59</v>
      </c>
      <c r="I26" s="82">
        <v>16</v>
      </c>
      <c r="J26" s="57"/>
      <c r="K26" s="54"/>
    </row>
    <row r="27" spans="1:11" s="55" customFormat="1" ht="36" customHeight="1">
      <c r="A27" s="75">
        <v>23</v>
      </c>
      <c r="B27" s="90"/>
      <c r="C27" s="85" t="s">
        <v>164</v>
      </c>
      <c r="D27" s="78">
        <v>6500000</v>
      </c>
      <c r="E27" s="78">
        <v>6500000</v>
      </c>
      <c r="F27" s="79"/>
      <c r="G27" s="80"/>
      <c r="H27" s="85" t="s">
        <v>60</v>
      </c>
      <c r="I27" s="82">
        <v>17</v>
      </c>
      <c r="J27" s="57"/>
      <c r="K27" s="54"/>
    </row>
    <row r="28" spans="1:11" s="55" customFormat="1" ht="60" customHeight="1">
      <c r="A28" s="75">
        <v>24</v>
      </c>
      <c r="B28" s="90"/>
      <c r="C28" s="87" t="s">
        <v>117</v>
      </c>
      <c r="D28" s="78">
        <v>14000000</v>
      </c>
      <c r="E28" s="78">
        <v>14000000</v>
      </c>
      <c r="F28" s="79"/>
      <c r="G28" s="80"/>
      <c r="H28" s="85" t="s">
        <v>53</v>
      </c>
      <c r="I28" s="82">
        <v>18</v>
      </c>
      <c r="J28" s="57"/>
      <c r="K28" s="54"/>
    </row>
    <row r="29" spans="1:11" s="55" customFormat="1" ht="49.5" customHeight="1">
      <c r="A29" s="75">
        <v>25</v>
      </c>
      <c r="B29" s="90"/>
      <c r="C29" s="87" t="s">
        <v>111</v>
      </c>
      <c r="D29" s="78">
        <v>1500000</v>
      </c>
      <c r="E29" s="78">
        <v>1500000</v>
      </c>
      <c r="F29" s="79"/>
      <c r="G29" s="80"/>
      <c r="H29" s="85" t="s">
        <v>49</v>
      </c>
      <c r="I29" s="82">
        <v>38</v>
      </c>
      <c r="J29" s="57"/>
      <c r="K29" s="54"/>
    </row>
    <row r="30" spans="1:11" s="55" customFormat="1" ht="63" customHeight="1">
      <c r="A30" s="75">
        <v>26</v>
      </c>
      <c r="B30" s="90"/>
      <c r="C30" s="85" t="s">
        <v>140</v>
      </c>
      <c r="D30" s="78">
        <v>3600000</v>
      </c>
      <c r="E30" s="78">
        <v>3600000</v>
      </c>
      <c r="F30" s="79"/>
      <c r="G30" s="80"/>
      <c r="H30" s="85" t="s">
        <v>29</v>
      </c>
      <c r="I30" s="82">
        <v>43</v>
      </c>
      <c r="J30" s="57"/>
      <c r="K30" s="54"/>
    </row>
    <row r="31" spans="1:11" s="55" customFormat="1" ht="36.75" customHeight="1">
      <c r="A31" s="75">
        <v>27</v>
      </c>
      <c r="B31" s="92"/>
      <c r="C31" s="85" t="s">
        <v>112</v>
      </c>
      <c r="D31" s="78">
        <v>9700000</v>
      </c>
      <c r="E31" s="78">
        <v>9700000</v>
      </c>
      <c r="F31" s="79"/>
      <c r="G31" s="80"/>
      <c r="H31" s="85" t="s">
        <v>27</v>
      </c>
      <c r="I31" s="82">
        <v>44</v>
      </c>
      <c r="J31" s="57"/>
      <c r="K31" s="54"/>
    </row>
    <row r="32" spans="1:11" s="55" customFormat="1" ht="48.75" customHeight="1">
      <c r="A32" s="75">
        <v>28</v>
      </c>
      <c r="B32" s="90"/>
      <c r="C32" s="77" t="s">
        <v>113</v>
      </c>
      <c r="D32" s="78">
        <v>500000</v>
      </c>
      <c r="E32" s="78">
        <v>500000</v>
      </c>
      <c r="F32" s="88"/>
      <c r="G32" s="80"/>
      <c r="H32" s="85" t="s">
        <v>56</v>
      </c>
      <c r="I32" s="82">
        <v>46</v>
      </c>
      <c r="J32" s="57"/>
      <c r="K32" s="54"/>
    </row>
    <row r="33" spans="1:11" s="55" customFormat="1" ht="36" customHeight="1">
      <c r="A33" s="75">
        <v>29</v>
      </c>
      <c r="B33" s="90"/>
      <c r="C33" s="77" t="s">
        <v>166</v>
      </c>
      <c r="D33" s="78">
        <v>700000</v>
      </c>
      <c r="E33" s="78">
        <v>700000</v>
      </c>
      <c r="F33" s="88"/>
      <c r="G33" s="80"/>
      <c r="H33" s="85" t="s">
        <v>55</v>
      </c>
      <c r="I33" s="82">
        <v>47</v>
      </c>
      <c r="J33" s="57"/>
      <c r="K33" s="54"/>
    </row>
    <row r="34" spans="1:11" s="55" customFormat="1" ht="34.5" customHeight="1">
      <c r="A34" s="75">
        <v>30</v>
      </c>
      <c r="B34" s="90"/>
      <c r="C34" s="77" t="s">
        <v>165</v>
      </c>
      <c r="D34" s="78">
        <v>700000</v>
      </c>
      <c r="E34" s="78">
        <v>700000</v>
      </c>
      <c r="F34" s="88"/>
      <c r="G34" s="80"/>
      <c r="H34" s="85" t="s">
        <v>57</v>
      </c>
      <c r="I34" s="82">
        <v>48</v>
      </c>
      <c r="J34" s="57"/>
      <c r="K34" s="54"/>
    </row>
    <row r="35" spans="1:11" s="55" customFormat="1" ht="36" customHeight="1">
      <c r="A35" s="75">
        <v>31</v>
      </c>
      <c r="B35" s="90"/>
      <c r="C35" s="85" t="s">
        <v>167</v>
      </c>
      <c r="D35" s="78">
        <v>1300000</v>
      </c>
      <c r="E35" s="78">
        <v>1300000</v>
      </c>
      <c r="F35" s="88"/>
      <c r="G35" s="80"/>
      <c r="H35" s="85" t="s">
        <v>58</v>
      </c>
      <c r="I35" s="82">
        <v>49</v>
      </c>
      <c r="J35" s="57"/>
      <c r="K35" s="54"/>
    </row>
    <row r="36" spans="1:11" s="55" customFormat="1" ht="51.75" customHeight="1">
      <c r="A36" s="75">
        <v>32</v>
      </c>
      <c r="B36" s="90"/>
      <c r="C36" s="87" t="s">
        <v>157</v>
      </c>
      <c r="D36" s="78">
        <v>500000</v>
      </c>
      <c r="E36" s="78">
        <v>500000</v>
      </c>
      <c r="F36" s="88"/>
      <c r="G36" s="80"/>
      <c r="H36" s="85" t="s">
        <v>51</v>
      </c>
      <c r="I36" s="82">
        <v>50</v>
      </c>
      <c r="J36" s="57"/>
      <c r="K36" s="54"/>
    </row>
    <row r="37" spans="1:11" s="55" customFormat="1" ht="36" customHeight="1">
      <c r="A37" s="75">
        <v>33</v>
      </c>
      <c r="B37" s="90"/>
      <c r="C37" s="87" t="s">
        <v>168</v>
      </c>
      <c r="D37" s="78">
        <v>1000000</v>
      </c>
      <c r="E37" s="78">
        <v>1000000</v>
      </c>
      <c r="F37" s="88"/>
      <c r="G37" s="80"/>
      <c r="H37" s="85" t="s">
        <v>52</v>
      </c>
      <c r="I37" s="82">
        <v>51</v>
      </c>
      <c r="J37" s="57"/>
      <c r="K37" s="54"/>
    </row>
    <row r="38" spans="1:11" s="55" customFormat="1" ht="51" customHeight="1">
      <c r="A38" s="75">
        <v>34</v>
      </c>
      <c r="B38" s="90"/>
      <c r="C38" s="87" t="s">
        <v>114</v>
      </c>
      <c r="D38" s="78">
        <v>4000000</v>
      </c>
      <c r="E38" s="78">
        <v>4000000</v>
      </c>
      <c r="F38" s="88"/>
      <c r="G38" s="80"/>
      <c r="H38" s="85" t="s">
        <v>88</v>
      </c>
      <c r="I38" s="82">
        <v>52</v>
      </c>
      <c r="J38" s="57"/>
      <c r="K38" s="54"/>
    </row>
    <row r="39" spans="1:11" s="55" customFormat="1" ht="51" customHeight="1">
      <c r="A39" s="75">
        <v>35</v>
      </c>
      <c r="B39" s="90" t="s">
        <v>21</v>
      </c>
      <c r="C39" s="85" t="s">
        <v>118</v>
      </c>
      <c r="D39" s="78">
        <v>5000000</v>
      </c>
      <c r="E39" s="78">
        <v>5000000</v>
      </c>
      <c r="F39" s="79"/>
      <c r="G39" s="80"/>
      <c r="H39" s="85" t="s">
        <v>91</v>
      </c>
      <c r="I39" s="82">
        <v>19</v>
      </c>
      <c r="J39" s="57"/>
      <c r="K39" s="54"/>
    </row>
    <row r="40" spans="1:11" s="55" customFormat="1" ht="51" customHeight="1">
      <c r="A40" s="75">
        <v>36</v>
      </c>
      <c r="B40" s="90"/>
      <c r="C40" s="85" t="s">
        <v>119</v>
      </c>
      <c r="D40" s="78">
        <v>20000000</v>
      </c>
      <c r="E40" s="78">
        <v>20000000</v>
      </c>
      <c r="F40" s="79"/>
      <c r="G40" s="80"/>
      <c r="H40" s="85" t="s">
        <v>141</v>
      </c>
      <c r="I40" s="82">
        <v>20</v>
      </c>
      <c r="J40" s="57"/>
      <c r="K40" s="54"/>
    </row>
    <row r="41" spans="1:11" s="55" customFormat="1" ht="61.5" customHeight="1">
      <c r="A41" s="75">
        <v>37</v>
      </c>
      <c r="B41" s="90"/>
      <c r="C41" s="85" t="s">
        <v>115</v>
      </c>
      <c r="D41" s="78">
        <v>5000000</v>
      </c>
      <c r="E41" s="78">
        <v>5000000</v>
      </c>
      <c r="F41" s="79"/>
      <c r="G41" s="80"/>
      <c r="H41" s="85" t="s">
        <v>61</v>
      </c>
      <c r="I41" s="82">
        <v>21</v>
      </c>
      <c r="J41" s="57"/>
      <c r="K41" s="54"/>
    </row>
    <row r="42" spans="1:11" s="55" customFormat="1" ht="72" customHeight="1">
      <c r="A42" s="75">
        <v>38</v>
      </c>
      <c r="B42" s="90"/>
      <c r="C42" s="85" t="s">
        <v>85</v>
      </c>
      <c r="D42" s="78">
        <v>15000000</v>
      </c>
      <c r="E42" s="78">
        <v>15000000</v>
      </c>
      <c r="F42" s="79"/>
      <c r="G42" s="80"/>
      <c r="H42" s="85" t="s">
        <v>63</v>
      </c>
      <c r="I42" s="82">
        <v>22</v>
      </c>
      <c r="J42" s="57"/>
      <c r="K42" s="54"/>
    </row>
    <row r="43" spans="1:11" s="55" customFormat="1" ht="50.25" customHeight="1">
      <c r="A43" s="75">
        <v>39</v>
      </c>
      <c r="B43" s="90"/>
      <c r="C43" s="93" t="s">
        <v>134</v>
      </c>
      <c r="D43" s="94">
        <v>14707760</v>
      </c>
      <c r="E43" s="94">
        <v>14707760</v>
      </c>
      <c r="F43" s="95"/>
      <c r="G43" s="96"/>
      <c r="H43" s="92" t="s">
        <v>135</v>
      </c>
      <c r="I43" s="82">
        <v>23</v>
      </c>
      <c r="J43" s="57"/>
      <c r="K43" s="54"/>
    </row>
    <row r="44" spans="1:11" s="55" customFormat="1" ht="42.75" customHeight="1">
      <c r="A44" s="75">
        <v>40</v>
      </c>
      <c r="B44" s="90"/>
      <c r="C44" s="85" t="s">
        <v>169</v>
      </c>
      <c r="D44" s="78">
        <v>5000000</v>
      </c>
      <c r="E44" s="78">
        <v>5000000</v>
      </c>
      <c r="F44" s="79"/>
      <c r="G44" s="80"/>
      <c r="H44" s="85" t="s">
        <v>65</v>
      </c>
      <c r="I44" s="82">
        <v>24</v>
      </c>
      <c r="J44" s="57"/>
      <c r="K44" s="54"/>
    </row>
    <row r="45" spans="1:11" s="55" customFormat="1" ht="52.5" customHeight="1">
      <c r="A45" s="75">
        <v>41</v>
      </c>
      <c r="B45" s="90"/>
      <c r="C45" s="85" t="s">
        <v>120</v>
      </c>
      <c r="D45" s="78">
        <v>15000000</v>
      </c>
      <c r="E45" s="78">
        <v>15000000</v>
      </c>
      <c r="F45" s="79"/>
      <c r="G45" s="80"/>
      <c r="H45" s="85" t="s">
        <v>32</v>
      </c>
      <c r="I45" s="82">
        <v>25</v>
      </c>
      <c r="J45" s="57"/>
      <c r="K45" s="54"/>
    </row>
    <row r="46" spans="1:11" s="55" customFormat="1" ht="52.5" customHeight="1">
      <c r="A46" s="75">
        <v>42</v>
      </c>
      <c r="B46" s="90"/>
      <c r="C46" s="85" t="s">
        <v>121</v>
      </c>
      <c r="D46" s="78">
        <v>1500000</v>
      </c>
      <c r="E46" s="78">
        <v>1500000</v>
      </c>
      <c r="F46" s="79"/>
      <c r="G46" s="80"/>
      <c r="H46" s="85" t="s">
        <v>69</v>
      </c>
      <c r="I46" s="82">
        <v>26</v>
      </c>
      <c r="J46" s="57"/>
      <c r="K46" s="54"/>
    </row>
    <row r="47" spans="1:11" s="55" customFormat="1" ht="41.25" customHeight="1">
      <c r="A47" s="75">
        <v>43</v>
      </c>
      <c r="B47" s="90"/>
      <c r="C47" s="85" t="s">
        <v>142</v>
      </c>
      <c r="D47" s="78">
        <v>1585400</v>
      </c>
      <c r="E47" s="78">
        <v>1585400</v>
      </c>
      <c r="F47" s="79"/>
      <c r="G47" s="80"/>
      <c r="H47" s="85" t="s">
        <v>74</v>
      </c>
      <c r="I47" s="82">
        <v>27</v>
      </c>
      <c r="J47" s="57"/>
      <c r="K47" s="54"/>
    </row>
    <row r="48" spans="1:11" s="55" customFormat="1" ht="39.75" customHeight="1">
      <c r="A48" s="75">
        <v>44</v>
      </c>
      <c r="B48" s="90"/>
      <c r="C48" s="85" t="s">
        <v>170</v>
      </c>
      <c r="D48" s="78">
        <v>1990000</v>
      </c>
      <c r="E48" s="78">
        <v>1990000</v>
      </c>
      <c r="F48" s="79"/>
      <c r="G48" s="80"/>
      <c r="H48" s="85" t="s">
        <v>89</v>
      </c>
      <c r="I48" s="82">
        <v>28</v>
      </c>
      <c r="J48" s="57"/>
      <c r="K48" s="54"/>
    </row>
    <row r="49" spans="1:11" s="55" customFormat="1" ht="51.75" customHeight="1">
      <c r="A49" s="75">
        <v>45</v>
      </c>
      <c r="B49" s="90"/>
      <c r="C49" s="85" t="s">
        <v>143</v>
      </c>
      <c r="D49" s="78">
        <v>2646000</v>
      </c>
      <c r="E49" s="78">
        <v>2646000</v>
      </c>
      <c r="F49" s="79"/>
      <c r="G49" s="80"/>
      <c r="H49" s="85" t="s">
        <v>82</v>
      </c>
      <c r="I49" s="82">
        <v>29</v>
      </c>
      <c r="J49" s="57"/>
      <c r="K49" s="54"/>
    </row>
    <row r="50" spans="1:11" s="55" customFormat="1" ht="41.25" customHeight="1">
      <c r="A50" s="75">
        <v>46</v>
      </c>
      <c r="B50" s="90"/>
      <c r="C50" s="85" t="s">
        <v>144</v>
      </c>
      <c r="D50" s="78">
        <v>2400000</v>
      </c>
      <c r="E50" s="78">
        <v>2400000</v>
      </c>
      <c r="F50" s="79"/>
      <c r="G50" s="80"/>
      <c r="H50" s="85" t="s">
        <v>84</v>
      </c>
      <c r="I50" s="82">
        <v>30</v>
      </c>
      <c r="J50" s="57"/>
      <c r="K50" s="54"/>
    </row>
    <row r="51" spans="1:11" s="55" customFormat="1" ht="49.5" customHeight="1">
      <c r="A51" s="75">
        <v>47</v>
      </c>
      <c r="B51" s="90"/>
      <c r="C51" s="85" t="s">
        <v>122</v>
      </c>
      <c r="D51" s="78">
        <v>5000000</v>
      </c>
      <c r="E51" s="78">
        <v>5000000</v>
      </c>
      <c r="F51" s="79"/>
      <c r="G51" s="80"/>
      <c r="H51" s="85" t="s">
        <v>30</v>
      </c>
      <c r="I51" s="82">
        <v>31</v>
      </c>
      <c r="J51" s="57"/>
      <c r="K51" s="54"/>
    </row>
    <row r="52" spans="1:11" s="55" customFormat="1" ht="35.25" customHeight="1">
      <c r="A52" s="75">
        <v>48</v>
      </c>
      <c r="B52" s="90"/>
      <c r="C52" s="85" t="s">
        <v>171</v>
      </c>
      <c r="D52" s="78">
        <v>150000</v>
      </c>
      <c r="E52" s="78">
        <v>150000</v>
      </c>
      <c r="F52" s="79"/>
      <c r="G52" s="80"/>
      <c r="H52" s="85" t="s">
        <v>71</v>
      </c>
      <c r="I52" s="82">
        <v>32</v>
      </c>
      <c r="J52" s="57"/>
      <c r="K52" s="54"/>
    </row>
    <row r="53" spans="1:11" s="55" customFormat="1" ht="35.25" customHeight="1">
      <c r="A53" s="75">
        <v>49</v>
      </c>
      <c r="B53" s="90"/>
      <c r="C53" s="85" t="s">
        <v>133</v>
      </c>
      <c r="D53" s="78">
        <v>98000</v>
      </c>
      <c r="E53" s="78">
        <v>98000</v>
      </c>
      <c r="F53" s="79"/>
      <c r="G53" s="80"/>
      <c r="H53" s="85" t="s">
        <v>26</v>
      </c>
      <c r="I53" s="82">
        <v>33</v>
      </c>
      <c r="J53" s="57"/>
      <c r="K53" s="54"/>
    </row>
    <row r="54" spans="1:11" s="55" customFormat="1" ht="48" customHeight="1">
      <c r="A54" s="75">
        <v>50</v>
      </c>
      <c r="B54" s="90"/>
      <c r="C54" s="85" t="s">
        <v>132</v>
      </c>
      <c r="D54" s="78">
        <v>1000000</v>
      </c>
      <c r="E54" s="78">
        <v>1000000</v>
      </c>
      <c r="F54" s="79"/>
      <c r="G54" s="80"/>
      <c r="H54" s="85" t="s">
        <v>64</v>
      </c>
      <c r="I54" s="82">
        <v>34</v>
      </c>
      <c r="J54" s="57"/>
      <c r="K54" s="54"/>
    </row>
    <row r="55" spans="1:11" s="55" customFormat="1" ht="52.5" customHeight="1">
      <c r="A55" s="75">
        <v>51</v>
      </c>
      <c r="B55" s="90"/>
      <c r="C55" s="85" t="s">
        <v>131</v>
      </c>
      <c r="D55" s="78">
        <v>3000000</v>
      </c>
      <c r="E55" s="78">
        <v>3000000</v>
      </c>
      <c r="F55" s="79"/>
      <c r="G55" s="80"/>
      <c r="H55" s="85" t="s">
        <v>72</v>
      </c>
      <c r="I55" s="82">
        <v>39</v>
      </c>
      <c r="J55" s="57"/>
      <c r="K55" s="54"/>
    </row>
    <row r="56" spans="1:11" s="55" customFormat="1" ht="35.25" customHeight="1">
      <c r="A56" s="75">
        <v>52</v>
      </c>
      <c r="B56" s="90"/>
      <c r="C56" s="85" t="s">
        <v>130</v>
      </c>
      <c r="D56" s="78">
        <v>10000000</v>
      </c>
      <c r="E56" s="78">
        <v>10000000</v>
      </c>
      <c r="F56" s="88"/>
      <c r="G56" s="80"/>
      <c r="H56" s="85" t="s">
        <v>62</v>
      </c>
      <c r="I56" s="82">
        <v>53</v>
      </c>
      <c r="J56" s="57"/>
      <c r="K56" s="54"/>
    </row>
    <row r="57" spans="1:11" s="55" customFormat="1" ht="47.25" customHeight="1">
      <c r="A57" s="75">
        <v>53</v>
      </c>
      <c r="B57" s="90"/>
      <c r="C57" s="85" t="s">
        <v>129</v>
      </c>
      <c r="D57" s="78">
        <v>1500000</v>
      </c>
      <c r="E57" s="78">
        <v>1500000</v>
      </c>
      <c r="F57" s="88"/>
      <c r="G57" s="80"/>
      <c r="H57" s="85" t="s">
        <v>66</v>
      </c>
      <c r="I57" s="82">
        <v>55</v>
      </c>
      <c r="J57" s="57"/>
      <c r="K57" s="54"/>
    </row>
    <row r="58" spans="1:11" s="55" customFormat="1" ht="60" customHeight="1">
      <c r="A58" s="75">
        <v>54</v>
      </c>
      <c r="B58" s="90"/>
      <c r="C58" s="85" t="s">
        <v>128</v>
      </c>
      <c r="D58" s="78">
        <v>1500000</v>
      </c>
      <c r="E58" s="78">
        <v>1500000</v>
      </c>
      <c r="F58" s="88"/>
      <c r="G58" s="80"/>
      <c r="H58" s="85" t="s">
        <v>67</v>
      </c>
      <c r="I58" s="82">
        <v>56</v>
      </c>
      <c r="J58" s="57"/>
      <c r="K58" s="54"/>
    </row>
    <row r="59" spans="1:11" s="55" customFormat="1" ht="48" customHeight="1">
      <c r="A59" s="75">
        <v>55</v>
      </c>
      <c r="B59" s="90"/>
      <c r="C59" s="85" t="s">
        <v>127</v>
      </c>
      <c r="D59" s="78">
        <v>2269000</v>
      </c>
      <c r="E59" s="78">
        <v>2269000</v>
      </c>
      <c r="F59" s="88"/>
      <c r="G59" s="80"/>
      <c r="H59" s="85" t="s">
        <v>68</v>
      </c>
      <c r="I59" s="82">
        <v>57</v>
      </c>
      <c r="J59" s="57"/>
      <c r="K59" s="54"/>
    </row>
    <row r="60" spans="1:11" s="55" customFormat="1" ht="35.25" customHeight="1">
      <c r="A60" s="75">
        <v>56</v>
      </c>
      <c r="B60" s="90"/>
      <c r="C60" s="85" t="s">
        <v>126</v>
      </c>
      <c r="D60" s="78">
        <v>235500</v>
      </c>
      <c r="E60" s="78">
        <v>235500</v>
      </c>
      <c r="F60" s="88"/>
      <c r="G60" s="80"/>
      <c r="H60" s="85" t="s">
        <v>70</v>
      </c>
      <c r="I60" s="82">
        <v>58</v>
      </c>
      <c r="J60" s="57"/>
      <c r="K60" s="54"/>
    </row>
    <row r="61" spans="1:11" s="55" customFormat="1" ht="42.75" customHeight="1">
      <c r="A61" s="75">
        <v>57</v>
      </c>
      <c r="B61" s="90"/>
      <c r="C61" s="85" t="s">
        <v>158</v>
      </c>
      <c r="D61" s="78">
        <v>150000</v>
      </c>
      <c r="E61" s="78">
        <v>150000</v>
      </c>
      <c r="F61" s="88"/>
      <c r="G61" s="80"/>
      <c r="H61" s="85" t="s">
        <v>25</v>
      </c>
      <c r="I61" s="82">
        <v>59</v>
      </c>
      <c r="J61" s="57"/>
      <c r="K61" s="54"/>
    </row>
    <row r="62" spans="1:11" s="55" customFormat="1" ht="35.25" customHeight="1">
      <c r="A62" s="75">
        <v>58</v>
      </c>
      <c r="B62" s="90"/>
      <c r="C62" s="85" t="s">
        <v>125</v>
      </c>
      <c r="D62" s="78">
        <v>5220000</v>
      </c>
      <c r="E62" s="78">
        <v>5220000</v>
      </c>
      <c r="F62" s="88"/>
      <c r="G62" s="80"/>
      <c r="H62" s="85" t="s">
        <v>73</v>
      </c>
      <c r="I62" s="82">
        <v>60</v>
      </c>
      <c r="J62" s="57"/>
      <c r="K62" s="54"/>
    </row>
    <row r="63" spans="1:11" s="55" customFormat="1" ht="35.25" customHeight="1">
      <c r="A63" s="75">
        <v>59</v>
      </c>
      <c r="B63" s="90"/>
      <c r="C63" s="85" t="s">
        <v>145</v>
      </c>
      <c r="D63" s="78">
        <v>4500000</v>
      </c>
      <c r="E63" s="78">
        <v>4500000</v>
      </c>
      <c r="F63" s="88"/>
      <c r="G63" s="80"/>
      <c r="H63" s="85" t="s">
        <v>75</v>
      </c>
      <c r="I63" s="82">
        <v>61</v>
      </c>
      <c r="J63" s="57"/>
      <c r="K63" s="54"/>
    </row>
    <row r="64" spans="1:11" s="55" customFormat="1" ht="42" customHeight="1">
      <c r="A64" s="75">
        <v>60</v>
      </c>
      <c r="B64" s="90"/>
      <c r="C64" s="85" t="s">
        <v>159</v>
      </c>
      <c r="D64" s="78">
        <v>3700000</v>
      </c>
      <c r="E64" s="78">
        <v>3700000</v>
      </c>
      <c r="F64" s="88"/>
      <c r="G64" s="80"/>
      <c r="H64" s="85" t="s">
        <v>76</v>
      </c>
      <c r="I64" s="82">
        <v>62</v>
      </c>
      <c r="J64" s="57"/>
      <c r="K64" s="54"/>
    </row>
    <row r="65" spans="1:11" s="55" customFormat="1" ht="35.25" customHeight="1">
      <c r="A65" s="75">
        <v>61</v>
      </c>
      <c r="B65" s="90"/>
      <c r="C65" s="85" t="s">
        <v>146</v>
      </c>
      <c r="D65" s="78">
        <v>9100000</v>
      </c>
      <c r="E65" s="78">
        <v>9100000</v>
      </c>
      <c r="F65" s="88"/>
      <c r="G65" s="80"/>
      <c r="H65" s="85" t="s">
        <v>77</v>
      </c>
      <c r="I65" s="82">
        <v>63</v>
      </c>
      <c r="J65" s="57"/>
      <c r="K65" s="54"/>
    </row>
    <row r="66" spans="1:11" s="55" customFormat="1" ht="35.25" customHeight="1">
      <c r="A66" s="75">
        <v>62</v>
      </c>
      <c r="B66" s="90"/>
      <c r="C66" s="85" t="s">
        <v>147</v>
      </c>
      <c r="D66" s="78">
        <v>1375000</v>
      </c>
      <c r="E66" s="78">
        <v>1375000</v>
      </c>
      <c r="F66" s="88"/>
      <c r="G66" s="80"/>
      <c r="H66" s="85" t="s">
        <v>78</v>
      </c>
      <c r="I66" s="82">
        <v>64</v>
      </c>
      <c r="J66" s="57"/>
      <c r="K66" s="54"/>
    </row>
    <row r="67" spans="1:11" s="55" customFormat="1" ht="38.25" customHeight="1">
      <c r="A67" s="75">
        <v>63</v>
      </c>
      <c r="B67" s="90"/>
      <c r="C67" s="85" t="s">
        <v>148</v>
      </c>
      <c r="D67" s="78">
        <v>1100000</v>
      </c>
      <c r="E67" s="78">
        <v>1100000</v>
      </c>
      <c r="F67" s="88"/>
      <c r="G67" s="80"/>
      <c r="H67" s="85" t="s">
        <v>79</v>
      </c>
      <c r="I67" s="82">
        <v>65</v>
      </c>
      <c r="J67" s="57"/>
      <c r="K67" s="54"/>
    </row>
    <row r="68" spans="1:11" s="55" customFormat="1" ht="31.5" customHeight="1">
      <c r="A68" s="75">
        <v>64</v>
      </c>
      <c r="B68" s="90"/>
      <c r="C68" s="85" t="s">
        <v>149</v>
      </c>
      <c r="D68" s="78">
        <v>1080000</v>
      </c>
      <c r="E68" s="78">
        <v>1080000</v>
      </c>
      <c r="F68" s="88"/>
      <c r="G68" s="80"/>
      <c r="H68" s="85" t="s">
        <v>80</v>
      </c>
      <c r="I68" s="82">
        <v>66</v>
      </c>
      <c r="J68" s="57"/>
      <c r="K68" s="54"/>
    </row>
    <row r="69" spans="1:11" s="55" customFormat="1" ht="36.75" customHeight="1">
      <c r="A69" s="75">
        <v>65</v>
      </c>
      <c r="B69" s="90"/>
      <c r="C69" s="85" t="s">
        <v>160</v>
      </c>
      <c r="D69" s="78">
        <v>2887500</v>
      </c>
      <c r="E69" s="78">
        <v>2887500</v>
      </c>
      <c r="F69" s="88"/>
      <c r="G69" s="80"/>
      <c r="H69" s="85" t="s">
        <v>81</v>
      </c>
      <c r="I69" s="82">
        <v>67</v>
      </c>
      <c r="J69" s="57"/>
      <c r="K69" s="54"/>
    </row>
    <row r="70" spans="1:11" s="55" customFormat="1" ht="35.25" customHeight="1">
      <c r="A70" s="75">
        <v>66</v>
      </c>
      <c r="B70" s="100"/>
      <c r="C70" s="85" t="s">
        <v>161</v>
      </c>
      <c r="D70" s="78">
        <v>2516000</v>
      </c>
      <c r="E70" s="78">
        <v>2516000</v>
      </c>
      <c r="F70" s="88"/>
      <c r="G70" s="80"/>
      <c r="H70" s="85" t="s">
        <v>83</v>
      </c>
      <c r="I70" s="82">
        <v>68</v>
      </c>
      <c r="J70" s="57"/>
      <c r="K70" s="54"/>
    </row>
    <row r="71" spans="1:11" s="55" customFormat="1" ht="46.5" customHeight="1">
      <c r="A71" s="75">
        <v>67</v>
      </c>
      <c r="B71" s="90" t="s">
        <v>22</v>
      </c>
      <c r="C71" s="85" t="s">
        <v>123</v>
      </c>
      <c r="D71" s="78">
        <v>2600000</v>
      </c>
      <c r="E71" s="78">
        <v>2600000</v>
      </c>
      <c r="F71" s="79"/>
      <c r="G71" s="80"/>
      <c r="H71" s="79" t="s">
        <v>136</v>
      </c>
      <c r="I71" s="82">
        <v>35</v>
      </c>
      <c r="J71" s="57"/>
      <c r="K71" s="54"/>
    </row>
    <row r="72" spans="1:11" s="55" customFormat="1" ht="40.5" customHeight="1">
      <c r="A72" s="75">
        <v>68</v>
      </c>
      <c r="B72" s="90"/>
      <c r="C72" s="85" t="s">
        <v>124</v>
      </c>
      <c r="D72" s="98">
        <v>10000000</v>
      </c>
      <c r="E72" s="78"/>
      <c r="F72" s="88"/>
      <c r="G72" s="97" t="s">
        <v>2</v>
      </c>
      <c r="H72" s="85" t="s">
        <v>31</v>
      </c>
      <c r="I72" s="82">
        <v>36</v>
      </c>
      <c r="J72" s="57"/>
      <c r="K72" s="54"/>
    </row>
    <row r="73" spans="1:11" s="52" customFormat="1" ht="30.75" customHeight="1">
      <c r="A73" s="129" t="s">
        <v>18</v>
      </c>
      <c r="B73" s="130"/>
      <c r="C73" s="131"/>
      <c r="D73" s="99">
        <v>10000000</v>
      </c>
      <c r="E73" s="58">
        <v>10000000</v>
      </c>
      <c r="F73" s="59"/>
      <c r="G73" s="49"/>
      <c r="H73" s="50"/>
      <c r="I73" s="51"/>
    </row>
    <row r="74" spans="1:11">
      <c r="A74" s="14"/>
      <c r="B74" s="15"/>
      <c r="C74" s="16"/>
      <c r="D74" s="33"/>
      <c r="E74" s="34"/>
      <c r="F74" s="34"/>
      <c r="G74" s="35"/>
      <c r="H74" s="29"/>
      <c r="J74" s="16"/>
    </row>
    <row r="75" spans="1:11">
      <c r="A75" s="14"/>
      <c r="B75" s="15"/>
      <c r="C75" s="16"/>
      <c r="D75" s="28"/>
      <c r="E75" s="28"/>
      <c r="F75" s="14"/>
      <c r="G75" s="29"/>
      <c r="H75" s="29"/>
      <c r="J75" s="16"/>
    </row>
    <row r="76" spans="1:11">
      <c r="A76" s="14"/>
      <c r="B76" s="15"/>
      <c r="C76" s="16"/>
      <c r="D76" s="28"/>
      <c r="E76" s="28"/>
      <c r="F76" s="14"/>
      <c r="G76" s="29"/>
      <c r="H76" s="29"/>
      <c r="J76" s="16"/>
    </row>
    <row r="77" spans="1:11">
      <c r="A77" s="14"/>
      <c r="B77" s="15"/>
      <c r="C77" s="16"/>
      <c r="D77" s="28"/>
      <c r="E77" s="28"/>
      <c r="F77" s="14"/>
      <c r="G77" s="29"/>
      <c r="H77" s="29"/>
      <c r="J77" s="16"/>
    </row>
    <row r="78" spans="1:11">
      <c r="A78" s="14"/>
      <c r="B78" s="15"/>
      <c r="C78" s="16"/>
      <c r="D78" s="28"/>
      <c r="E78" s="28"/>
      <c r="F78" s="14"/>
      <c r="G78" s="29"/>
      <c r="H78" s="29"/>
      <c r="J78" s="16"/>
    </row>
    <row r="79" spans="1:11" s="28" customFormat="1">
      <c r="A79" s="14"/>
      <c r="B79" s="15"/>
      <c r="C79" s="16"/>
      <c r="F79" s="14"/>
      <c r="G79" s="29"/>
      <c r="H79" s="29"/>
      <c r="I79" s="26"/>
      <c r="J79" s="16"/>
      <c r="K79" s="17"/>
    </row>
    <row r="80" spans="1:11" s="28" customFormat="1">
      <c r="A80" s="14"/>
      <c r="B80" s="15"/>
      <c r="C80" s="16"/>
      <c r="F80" s="14"/>
      <c r="G80" s="29"/>
      <c r="H80" s="29"/>
      <c r="I80" s="26"/>
      <c r="J80" s="16"/>
      <c r="K80" s="17"/>
    </row>
    <row r="81" spans="1:11" s="28" customFormat="1">
      <c r="A81" s="14"/>
      <c r="B81" s="17"/>
      <c r="C81" s="16"/>
      <c r="F81" s="14"/>
      <c r="G81" s="29"/>
      <c r="H81" s="29"/>
      <c r="I81" s="26"/>
      <c r="J81" s="16"/>
      <c r="K81" s="17"/>
    </row>
    <row r="82" spans="1:11" s="28" customFormat="1">
      <c r="A82" s="14"/>
      <c r="B82" s="17"/>
      <c r="C82" s="16"/>
      <c r="F82" s="14"/>
      <c r="G82" s="29"/>
      <c r="H82" s="29"/>
      <c r="I82" s="26"/>
      <c r="J82" s="16"/>
      <c r="K82" s="17"/>
    </row>
    <row r="83" spans="1:11" s="28" customFormat="1">
      <c r="A83" s="14"/>
      <c r="B83" s="17"/>
      <c r="C83" s="16"/>
      <c r="F83" s="14"/>
      <c r="G83" s="29"/>
      <c r="H83" s="29"/>
      <c r="I83" s="26"/>
      <c r="J83" s="16"/>
      <c r="K83" s="17"/>
    </row>
    <row r="84" spans="1:11" s="28" customFormat="1">
      <c r="A84" s="14"/>
      <c r="B84" s="17"/>
      <c r="C84" s="16"/>
      <c r="F84" s="14"/>
      <c r="G84" s="29"/>
      <c r="H84" s="29"/>
      <c r="I84" s="26"/>
      <c r="J84" s="16"/>
      <c r="K84" s="17"/>
    </row>
    <row r="85" spans="1:11" s="28" customFormat="1">
      <c r="A85" s="14"/>
      <c r="B85" s="17"/>
      <c r="C85" s="16"/>
      <c r="F85" s="14"/>
      <c r="G85" s="29"/>
      <c r="H85" s="29"/>
      <c r="I85" s="26"/>
      <c r="J85" s="16"/>
      <c r="K85" s="17"/>
    </row>
    <row r="86" spans="1:11" s="28" customFormat="1">
      <c r="A86" s="14"/>
      <c r="B86" s="17"/>
      <c r="C86" s="16"/>
      <c r="F86" s="14"/>
      <c r="G86" s="29"/>
      <c r="H86" s="29"/>
      <c r="I86" s="26"/>
      <c r="J86" s="16"/>
      <c r="K86" s="17"/>
    </row>
    <row r="87" spans="1:11" s="28" customFormat="1">
      <c r="A87" s="14"/>
      <c r="B87" s="17"/>
      <c r="C87" s="16"/>
      <c r="F87" s="14"/>
      <c r="G87" s="29"/>
      <c r="H87" s="29"/>
      <c r="I87" s="26"/>
      <c r="J87" s="16"/>
      <c r="K87" s="17"/>
    </row>
    <row r="88" spans="1:11" s="28" customFormat="1">
      <c r="A88" s="14"/>
      <c r="B88" s="17"/>
      <c r="C88" s="16"/>
      <c r="D88" s="30"/>
      <c r="E88" s="12"/>
      <c r="F88" s="12"/>
      <c r="G88" s="18"/>
      <c r="H88" s="18"/>
      <c r="I88" s="26"/>
      <c r="J88" s="19"/>
      <c r="K88" s="17"/>
    </row>
    <row r="89" spans="1:11" s="28" customFormat="1">
      <c r="A89" s="14"/>
      <c r="B89" s="17"/>
      <c r="C89" s="16"/>
      <c r="D89" s="30"/>
      <c r="E89" s="12"/>
      <c r="F89" s="12"/>
      <c r="G89" s="18"/>
      <c r="H89" s="18"/>
      <c r="I89" s="26"/>
      <c r="J89" s="19"/>
      <c r="K89" s="17"/>
    </row>
    <row r="90" spans="1:11" s="28" customFormat="1">
      <c r="A90" s="14"/>
      <c r="B90" s="17"/>
      <c r="C90" s="16"/>
      <c r="D90" s="30"/>
      <c r="E90" s="12"/>
      <c r="F90" s="12"/>
      <c r="G90" s="18"/>
      <c r="H90" s="18"/>
      <c r="I90" s="26"/>
      <c r="J90" s="19"/>
      <c r="K90" s="17"/>
    </row>
    <row r="91" spans="1:11" s="28" customFormat="1">
      <c r="A91" s="14"/>
      <c r="B91" s="17"/>
      <c r="C91" s="16"/>
      <c r="D91" s="30"/>
      <c r="E91" s="12"/>
      <c r="F91" s="12"/>
      <c r="G91" s="18"/>
      <c r="H91" s="18"/>
      <c r="I91" s="26"/>
      <c r="J91" s="19"/>
      <c r="K91" s="17"/>
    </row>
    <row r="92" spans="1:11" s="28" customFormat="1">
      <c r="A92" s="14"/>
      <c r="B92" s="17"/>
      <c r="C92" s="16"/>
      <c r="D92" s="30"/>
      <c r="E92" s="12"/>
      <c r="F92" s="12"/>
      <c r="G92" s="18"/>
      <c r="H92" s="18"/>
      <c r="I92" s="26"/>
      <c r="J92" s="19"/>
      <c r="K92" s="17"/>
    </row>
    <row r="93" spans="1:11" s="28" customFormat="1">
      <c r="A93" s="14"/>
      <c r="B93" s="17"/>
      <c r="C93" s="16"/>
      <c r="D93" s="30"/>
      <c r="E93" s="12"/>
      <c r="F93" s="12"/>
      <c r="G93" s="18"/>
      <c r="H93" s="18"/>
      <c r="I93" s="26"/>
      <c r="J93" s="19"/>
      <c r="K93" s="17"/>
    </row>
    <row r="94" spans="1:11" s="28" customFormat="1">
      <c r="A94" s="14"/>
      <c r="B94" s="17"/>
      <c r="C94" s="16"/>
      <c r="D94" s="30"/>
      <c r="E94" s="12"/>
      <c r="F94" s="12"/>
      <c r="G94" s="18"/>
      <c r="H94" s="18"/>
      <c r="I94" s="26"/>
      <c r="J94" s="19"/>
      <c r="K94" s="17"/>
    </row>
    <row r="95" spans="1:11" s="28" customFormat="1">
      <c r="A95" s="14"/>
      <c r="B95" s="17"/>
      <c r="C95" s="16"/>
      <c r="D95" s="30"/>
      <c r="E95" s="12"/>
      <c r="F95" s="12"/>
      <c r="G95" s="18"/>
      <c r="H95" s="18"/>
      <c r="I95" s="26"/>
      <c r="J95" s="19"/>
      <c r="K95" s="17"/>
    </row>
    <row r="96" spans="1:11" s="28" customFormat="1">
      <c r="A96" s="14"/>
      <c r="B96" s="17"/>
      <c r="C96" s="16"/>
      <c r="D96" s="30"/>
      <c r="E96" s="12"/>
      <c r="F96" s="12"/>
      <c r="G96" s="18"/>
      <c r="H96" s="18"/>
      <c r="I96" s="26"/>
      <c r="J96" s="19"/>
      <c r="K96" s="17"/>
    </row>
    <row r="97" spans="1:11" s="28" customFormat="1">
      <c r="A97" s="14"/>
      <c r="B97" s="17"/>
      <c r="C97" s="16"/>
      <c r="D97" s="30"/>
      <c r="E97" s="12"/>
      <c r="F97" s="12"/>
      <c r="G97" s="18"/>
      <c r="H97" s="18"/>
      <c r="I97" s="26"/>
      <c r="J97" s="19"/>
      <c r="K97" s="17"/>
    </row>
    <row r="98" spans="1:11" s="28" customFormat="1">
      <c r="A98" s="14"/>
      <c r="B98" s="17"/>
      <c r="C98" s="16"/>
      <c r="D98" s="30"/>
      <c r="E98" s="12"/>
      <c r="F98" s="12"/>
      <c r="G98" s="18"/>
      <c r="H98" s="18"/>
      <c r="I98" s="26"/>
      <c r="J98" s="19"/>
      <c r="K98" s="17"/>
    </row>
    <row r="99" spans="1:11" s="28" customFormat="1">
      <c r="A99" s="14"/>
      <c r="B99" s="17"/>
      <c r="C99" s="16"/>
      <c r="D99" s="30"/>
      <c r="E99" s="12"/>
      <c r="F99" s="12"/>
      <c r="G99" s="18"/>
      <c r="H99" s="18"/>
      <c r="I99" s="26"/>
      <c r="J99" s="19"/>
      <c r="K99" s="17"/>
    </row>
    <row r="100" spans="1:11" s="28" customFormat="1">
      <c r="A100" s="14"/>
      <c r="B100" s="17"/>
      <c r="C100" s="16"/>
      <c r="D100" s="30"/>
      <c r="E100" s="12"/>
      <c r="F100" s="12"/>
      <c r="G100" s="18"/>
      <c r="H100" s="18"/>
      <c r="I100" s="26"/>
      <c r="J100" s="19"/>
      <c r="K100" s="17"/>
    </row>
    <row r="101" spans="1:11" s="28" customFormat="1">
      <c r="A101" s="14"/>
      <c r="B101" s="17"/>
      <c r="C101" s="16"/>
      <c r="D101" s="30"/>
      <c r="E101" s="12"/>
      <c r="F101" s="12"/>
      <c r="G101" s="18"/>
      <c r="H101" s="18"/>
      <c r="I101" s="26"/>
      <c r="J101" s="19"/>
      <c r="K101" s="17"/>
    </row>
    <row r="102" spans="1:11" s="28" customFormat="1">
      <c r="A102" s="14"/>
      <c r="B102" s="17"/>
      <c r="C102" s="16"/>
      <c r="D102" s="30"/>
      <c r="E102" s="12"/>
      <c r="F102" s="12"/>
      <c r="G102" s="18"/>
      <c r="H102" s="18"/>
      <c r="I102" s="26"/>
      <c r="J102" s="19"/>
      <c r="K102" s="17"/>
    </row>
    <row r="103" spans="1:11" s="28" customFormat="1">
      <c r="A103" s="14"/>
      <c r="B103" s="17"/>
      <c r="C103" s="16"/>
      <c r="D103" s="30"/>
      <c r="E103" s="12"/>
      <c r="F103" s="12"/>
      <c r="G103" s="18"/>
      <c r="H103" s="18"/>
      <c r="I103" s="26"/>
      <c r="J103" s="19"/>
      <c r="K103" s="17"/>
    </row>
    <row r="104" spans="1:11" s="28" customFormat="1">
      <c r="A104" s="14"/>
      <c r="B104" s="17"/>
      <c r="C104" s="16"/>
      <c r="D104" s="30"/>
      <c r="E104" s="12"/>
      <c r="F104" s="12"/>
      <c r="G104" s="18"/>
      <c r="H104" s="18"/>
      <c r="I104" s="26"/>
      <c r="J104" s="19"/>
      <c r="K104" s="17"/>
    </row>
    <row r="105" spans="1:11" s="28" customFormat="1">
      <c r="A105" s="14"/>
      <c r="B105" s="17"/>
      <c r="C105" s="16"/>
      <c r="D105" s="30"/>
      <c r="E105" s="12"/>
      <c r="F105" s="12"/>
      <c r="G105" s="18"/>
      <c r="H105" s="18"/>
      <c r="I105" s="26"/>
      <c r="J105" s="19"/>
      <c r="K105" s="17"/>
    </row>
    <row r="106" spans="1:11" s="28" customFormat="1">
      <c r="A106" s="14"/>
      <c r="B106" s="17"/>
      <c r="C106" s="16"/>
      <c r="D106" s="30"/>
      <c r="E106" s="12"/>
      <c r="F106" s="12"/>
      <c r="G106" s="18"/>
      <c r="H106" s="18"/>
      <c r="I106" s="26"/>
      <c r="J106" s="19"/>
      <c r="K106" s="17"/>
    </row>
    <row r="107" spans="1:11" s="28" customFormat="1">
      <c r="A107" s="14"/>
      <c r="B107" s="17"/>
      <c r="C107" s="16"/>
      <c r="D107" s="30"/>
      <c r="E107" s="12"/>
      <c r="F107" s="12"/>
      <c r="G107" s="18"/>
      <c r="H107" s="18"/>
      <c r="I107" s="26"/>
      <c r="J107" s="19"/>
      <c r="K107" s="17"/>
    </row>
    <row r="108" spans="1:11" s="28" customFormat="1">
      <c r="A108" s="14"/>
      <c r="B108" s="17"/>
      <c r="C108" s="16"/>
      <c r="D108" s="30"/>
      <c r="E108" s="12"/>
      <c r="F108" s="12"/>
      <c r="G108" s="18"/>
      <c r="H108" s="18"/>
      <c r="I108" s="26"/>
      <c r="J108" s="19"/>
      <c r="K108" s="17"/>
    </row>
    <row r="109" spans="1:11" s="28" customFormat="1">
      <c r="A109" s="14"/>
      <c r="B109" s="17"/>
      <c r="C109" s="16"/>
      <c r="D109" s="30"/>
      <c r="E109" s="12"/>
      <c r="F109" s="12"/>
      <c r="G109" s="18"/>
      <c r="H109" s="18"/>
      <c r="I109" s="26"/>
      <c r="J109" s="19"/>
      <c r="K109" s="17"/>
    </row>
    <row r="110" spans="1:11" s="28" customFormat="1">
      <c r="A110" s="14"/>
      <c r="B110" s="17"/>
      <c r="C110" s="16"/>
      <c r="D110" s="30"/>
      <c r="E110" s="20"/>
      <c r="F110" s="20"/>
      <c r="G110" s="21"/>
      <c r="H110" s="21"/>
      <c r="I110" s="26"/>
      <c r="J110" s="22"/>
      <c r="K110" s="17"/>
    </row>
    <row r="111" spans="1:11" s="28" customFormat="1">
      <c r="A111" s="14"/>
      <c r="B111" s="17"/>
      <c r="C111" s="16"/>
      <c r="D111" s="30"/>
      <c r="E111" s="20"/>
      <c r="F111" s="20"/>
      <c r="G111" s="21"/>
      <c r="H111" s="21"/>
      <c r="I111" s="26"/>
      <c r="J111" s="22"/>
      <c r="K111" s="17"/>
    </row>
    <row r="112" spans="1:11" s="28" customFormat="1">
      <c r="A112" s="14"/>
      <c r="B112" s="17"/>
      <c r="C112" s="16"/>
      <c r="D112" s="30"/>
      <c r="E112" s="20"/>
      <c r="F112" s="20"/>
      <c r="G112" s="21"/>
      <c r="H112" s="21"/>
      <c r="I112" s="26"/>
      <c r="J112" s="22"/>
      <c r="K112" s="17"/>
    </row>
    <row r="113" spans="1:11" s="28" customFormat="1">
      <c r="A113" s="14"/>
      <c r="B113" s="17"/>
      <c r="C113" s="16"/>
      <c r="D113" s="30"/>
      <c r="E113" s="20"/>
      <c r="F113" s="20"/>
      <c r="G113" s="21"/>
      <c r="H113" s="21"/>
      <c r="I113" s="26"/>
      <c r="J113" s="22"/>
      <c r="K113" s="17"/>
    </row>
    <row r="114" spans="1:11" s="28" customFormat="1">
      <c r="A114" s="14"/>
      <c r="B114" s="17"/>
      <c r="C114" s="16"/>
      <c r="D114" s="30"/>
      <c r="E114" s="20"/>
      <c r="F114" s="20"/>
      <c r="G114" s="21"/>
      <c r="H114" s="21"/>
      <c r="I114" s="26"/>
      <c r="J114" s="22"/>
      <c r="K114" s="17"/>
    </row>
    <row r="115" spans="1:11" s="28" customFormat="1">
      <c r="A115" s="14"/>
      <c r="B115" s="17"/>
      <c r="C115" s="16"/>
      <c r="D115" s="30"/>
      <c r="E115" s="20"/>
      <c r="F115" s="20"/>
      <c r="G115" s="21"/>
      <c r="H115" s="21"/>
      <c r="I115" s="26"/>
      <c r="J115" s="22"/>
      <c r="K115" s="17"/>
    </row>
    <row r="116" spans="1:11" s="28" customFormat="1">
      <c r="A116" s="14"/>
      <c r="B116" s="17"/>
      <c r="C116" s="16"/>
      <c r="D116" s="30"/>
      <c r="E116" s="20"/>
      <c r="F116" s="20"/>
      <c r="G116" s="21"/>
      <c r="H116" s="21"/>
      <c r="I116" s="26"/>
      <c r="J116" s="22"/>
      <c r="K116" s="17"/>
    </row>
    <row r="117" spans="1:11" s="28" customFormat="1">
      <c r="A117" s="14"/>
      <c r="B117" s="17"/>
      <c r="C117" s="16"/>
      <c r="D117" s="30"/>
      <c r="E117" s="20"/>
      <c r="F117" s="20"/>
      <c r="G117" s="21"/>
      <c r="H117" s="21"/>
      <c r="I117" s="26"/>
      <c r="J117" s="22"/>
      <c r="K117" s="17"/>
    </row>
    <row r="118" spans="1:11" s="28" customFormat="1">
      <c r="A118" s="14"/>
      <c r="B118" s="17"/>
      <c r="C118" s="16"/>
      <c r="D118" s="30"/>
      <c r="E118" s="20"/>
      <c r="F118" s="20"/>
      <c r="G118" s="21"/>
      <c r="H118" s="21"/>
      <c r="I118" s="26"/>
      <c r="J118" s="22"/>
      <c r="K118" s="17"/>
    </row>
    <row r="119" spans="1:11" s="28" customFormat="1">
      <c r="A119" s="14"/>
      <c r="B119" s="17"/>
      <c r="C119" s="16"/>
      <c r="D119" s="30"/>
      <c r="E119" s="20"/>
      <c r="F119" s="20"/>
      <c r="G119" s="21"/>
      <c r="H119" s="21"/>
      <c r="I119" s="26"/>
      <c r="J119" s="22"/>
      <c r="K119" s="17"/>
    </row>
    <row r="120" spans="1:11" s="28" customFormat="1">
      <c r="A120" s="14"/>
      <c r="B120" s="17"/>
      <c r="C120" s="16"/>
      <c r="D120" s="30"/>
      <c r="E120" s="20"/>
      <c r="F120" s="20"/>
      <c r="G120" s="21"/>
      <c r="H120" s="21"/>
      <c r="I120" s="26"/>
      <c r="J120" s="22"/>
      <c r="K120" s="17"/>
    </row>
    <row r="121" spans="1:11" s="28" customFormat="1">
      <c r="A121" s="14"/>
      <c r="B121" s="17"/>
      <c r="C121" s="16"/>
      <c r="D121" s="30"/>
      <c r="E121" s="20"/>
      <c r="F121" s="20"/>
      <c r="G121" s="21"/>
      <c r="H121" s="21"/>
      <c r="I121" s="26"/>
      <c r="J121" s="22"/>
      <c r="K121" s="17"/>
    </row>
    <row r="122" spans="1:11" s="28" customFormat="1">
      <c r="A122" s="14"/>
      <c r="B122" s="17"/>
      <c r="C122" s="16"/>
      <c r="D122" s="30"/>
      <c r="E122" s="20"/>
      <c r="F122" s="20"/>
      <c r="G122" s="21"/>
      <c r="H122" s="21"/>
      <c r="I122" s="26"/>
      <c r="J122" s="22"/>
      <c r="K122" s="17"/>
    </row>
    <row r="123" spans="1:11" s="28" customFormat="1">
      <c r="A123" s="14"/>
      <c r="B123" s="17"/>
      <c r="C123" s="16"/>
      <c r="D123" s="30"/>
      <c r="E123" s="20"/>
      <c r="F123" s="20"/>
      <c r="G123" s="21"/>
      <c r="H123" s="21"/>
      <c r="I123" s="26"/>
      <c r="J123" s="22"/>
      <c r="K123" s="17"/>
    </row>
    <row r="124" spans="1:11" s="28" customFormat="1">
      <c r="A124" s="14"/>
      <c r="B124" s="17"/>
      <c r="C124" s="16"/>
      <c r="D124" s="30"/>
      <c r="E124" s="20"/>
      <c r="F124" s="20"/>
      <c r="G124" s="21"/>
      <c r="H124" s="21"/>
      <c r="I124" s="26"/>
      <c r="J124" s="22"/>
      <c r="K124" s="17"/>
    </row>
    <row r="125" spans="1:11" s="28" customFormat="1">
      <c r="A125" s="14" t="e">
        <f>#REF!+1</f>
        <v>#REF!</v>
      </c>
      <c r="B125" s="17"/>
      <c r="C125" s="16"/>
      <c r="D125" s="30"/>
      <c r="E125" s="20"/>
      <c r="F125" s="20"/>
      <c r="G125" s="21"/>
      <c r="H125" s="21"/>
      <c r="I125" s="26"/>
      <c r="J125" s="22"/>
      <c r="K125" s="17"/>
    </row>
    <row r="126" spans="1:11" s="28" customFormat="1">
      <c r="A126" s="14" t="e">
        <f t="shared" ref="A126:A187" si="0">A125+1</f>
        <v>#REF!</v>
      </c>
      <c r="B126" s="17"/>
      <c r="C126" s="16"/>
      <c r="D126" s="30"/>
      <c r="E126" s="20"/>
      <c r="F126" s="20"/>
      <c r="G126" s="21"/>
      <c r="H126" s="21"/>
      <c r="I126" s="26"/>
      <c r="J126" s="22"/>
      <c r="K126" s="17"/>
    </row>
    <row r="127" spans="1:11" s="28" customFormat="1">
      <c r="A127" s="14" t="e">
        <f t="shared" si="0"/>
        <v>#REF!</v>
      </c>
      <c r="B127" s="17"/>
      <c r="C127" s="16"/>
      <c r="D127" s="30"/>
      <c r="E127" s="20"/>
      <c r="F127" s="20"/>
      <c r="G127" s="21"/>
      <c r="H127" s="21"/>
      <c r="I127" s="26"/>
      <c r="J127" s="22"/>
      <c r="K127" s="17"/>
    </row>
    <row r="128" spans="1:11" s="28" customFormat="1">
      <c r="A128" s="14" t="e">
        <f t="shared" si="0"/>
        <v>#REF!</v>
      </c>
      <c r="B128" s="17"/>
      <c r="C128" s="16"/>
      <c r="D128" s="30"/>
      <c r="E128" s="20"/>
      <c r="F128" s="20"/>
      <c r="G128" s="21"/>
      <c r="H128" s="21"/>
      <c r="I128" s="26"/>
      <c r="J128" s="22"/>
      <c r="K128" s="17"/>
    </row>
    <row r="129" spans="1:11" s="28" customFormat="1">
      <c r="A129" s="14" t="e">
        <f t="shared" si="0"/>
        <v>#REF!</v>
      </c>
      <c r="B129" s="17"/>
      <c r="C129" s="16"/>
      <c r="D129" s="30"/>
      <c r="E129" s="20"/>
      <c r="F129" s="20"/>
      <c r="G129" s="21"/>
      <c r="H129" s="21"/>
      <c r="I129" s="26"/>
      <c r="J129" s="22"/>
      <c r="K129" s="17"/>
    </row>
    <row r="130" spans="1:11" s="28" customFormat="1">
      <c r="A130" s="14" t="e">
        <f t="shared" si="0"/>
        <v>#REF!</v>
      </c>
      <c r="B130" s="17"/>
      <c r="C130" s="16"/>
      <c r="D130" s="30"/>
      <c r="E130" s="20"/>
      <c r="F130" s="20"/>
      <c r="G130" s="21"/>
      <c r="H130" s="21"/>
      <c r="I130" s="26"/>
      <c r="J130" s="22"/>
      <c r="K130" s="17"/>
    </row>
    <row r="131" spans="1:11" s="28" customFormat="1">
      <c r="A131" s="14" t="e">
        <f t="shared" si="0"/>
        <v>#REF!</v>
      </c>
      <c r="B131" s="17"/>
      <c r="C131" s="16"/>
      <c r="D131" s="30"/>
      <c r="E131" s="20"/>
      <c r="F131" s="20"/>
      <c r="G131" s="21"/>
      <c r="H131" s="21"/>
      <c r="I131" s="26"/>
      <c r="J131" s="22"/>
      <c r="K131" s="17"/>
    </row>
    <row r="132" spans="1:11" s="28" customFormat="1">
      <c r="A132" s="14" t="e">
        <f t="shared" si="0"/>
        <v>#REF!</v>
      </c>
      <c r="B132" s="17"/>
      <c r="C132" s="16"/>
      <c r="D132" s="30"/>
      <c r="E132" s="20"/>
      <c r="F132" s="20"/>
      <c r="G132" s="21"/>
      <c r="H132" s="21"/>
      <c r="I132" s="26"/>
      <c r="J132" s="22"/>
      <c r="K132" s="17"/>
    </row>
    <row r="133" spans="1:11" s="28" customFormat="1">
      <c r="A133" s="14" t="e">
        <f t="shared" si="0"/>
        <v>#REF!</v>
      </c>
      <c r="B133" s="17"/>
      <c r="C133" s="16"/>
      <c r="D133" s="30"/>
      <c r="E133" s="20"/>
      <c r="F133" s="20"/>
      <c r="G133" s="21"/>
      <c r="H133" s="21"/>
      <c r="I133" s="26"/>
      <c r="J133" s="22"/>
      <c r="K133" s="17"/>
    </row>
    <row r="134" spans="1:11" s="28" customFormat="1">
      <c r="A134" s="14" t="e">
        <f t="shared" si="0"/>
        <v>#REF!</v>
      </c>
      <c r="B134" s="17"/>
      <c r="C134" s="16"/>
      <c r="D134" s="30"/>
      <c r="E134" s="20"/>
      <c r="F134" s="20"/>
      <c r="G134" s="21"/>
      <c r="H134" s="21"/>
      <c r="I134" s="26"/>
      <c r="J134" s="22"/>
      <c r="K134" s="17"/>
    </row>
    <row r="135" spans="1:11" s="28" customFormat="1">
      <c r="A135" s="14" t="e">
        <f t="shared" si="0"/>
        <v>#REF!</v>
      </c>
      <c r="B135" s="17"/>
      <c r="C135" s="16"/>
      <c r="D135" s="30"/>
      <c r="E135" s="20"/>
      <c r="F135" s="20"/>
      <c r="G135" s="21"/>
      <c r="H135" s="21"/>
      <c r="I135" s="26"/>
      <c r="J135" s="22"/>
      <c r="K135" s="17"/>
    </row>
    <row r="136" spans="1:11" s="28" customFormat="1">
      <c r="A136" s="14" t="e">
        <f t="shared" si="0"/>
        <v>#REF!</v>
      </c>
      <c r="B136" s="17"/>
      <c r="C136" s="16"/>
      <c r="D136" s="30"/>
      <c r="E136" s="20"/>
      <c r="F136" s="20"/>
      <c r="G136" s="21"/>
      <c r="H136" s="21"/>
      <c r="I136" s="26"/>
      <c r="J136" s="22"/>
      <c r="K136" s="17"/>
    </row>
    <row r="137" spans="1:11" s="28" customFormat="1">
      <c r="A137" s="14" t="e">
        <f t="shared" si="0"/>
        <v>#REF!</v>
      </c>
      <c r="B137" s="17"/>
      <c r="C137" s="16"/>
      <c r="D137" s="30"/>
      <c r="E137" s="20"/>
      <c r="F137" s="20"/>
      <c r="G137" s="21"/>
      <c r="H137" s="21"/>
      <c r="I137" s="26"/>
      <c r="J137" s="22"/>
      <c r="K137" s="17"/>
    </row>
    <row r="138" spans="1:11" s="28" customFormat="1">
      <c r="A138" s="14" t="e">
        <f t="shared" si="0"/>
        <v>#REF!</v>
      </c>
      <c r="B138" s="17"/>
      <c r="C138" s="16"/>
      <c r="D138" s="30"/>
      <c r="E138" s="20"/>
      <c r="F138" s="20"/>
      <c r="G138" s="21"/>
      <c r="H138" s="21"/>
      <c r="I138" s="26"/>
      <c r="J138" s="22"/>
      <c r="K138" s="17"/>
    </row>
    <row r="139" spans="1:11" s="28" customFormat="1">
      <c r="A139" s="14" t="e">
        <f t="shared" si="0"/>
        <v>#REF!</v>
      </c>
      <c r="B139" s="17"/>
      <c r="C139" s="16"/>
      <c r="D139" s="30"/>
      <c r="E139" s="20"/>
      <c r="F139" s="20"/>
      <c r="G139" s="21"/>
      <c r="H139" s="21"/>
      <c r="I139" s="26"/>
      <c r="J139" s="22"/>
      <c r="K139" s="17"/>
    </row>
    <row r="140" spans="1:11" s="28" customFormat="1">
      <c r="A140" s="14" t="e">
        <f t="shared" si="0"/>
        <v>#REF!</v>
      </c>
      <c r="B140" s="17"/>
      <c r="C140" s="16"/>
      <c r="D140" s="30"/>
      <c r="E140" s="20"/>
      <c r="F140" s="20"/>
      <c r="G140" s="21"/>
      <c r="H140" s="21"/>
      <c r="I140" s="26"/>
      <c r="J140" s="22"/>
      <c r="K140" s="17"/>
    </row>
    <row r="141" spans="1:11" s="28" customFormat="1">
      <c r="A141" s="14" t="e">
        <f t="shared" si="0"/>
        <v>#REF!</v>
      </c>
      <c r="B141" s="17"/>
      <c r="C141" s="16"/>
      <c r="D141" s="30"/>
      <c r="E141" s="20"/>
      <c r="F141" s="20"/>
      <c r="G141" s="21"/>
      <c r="H141" s="21"/>
      <c r="I141" s="26"/>
      <c r="J141" s="22"/>
      <c r="K141" s="17"/>
    </row>
    <row r="142" spans="1:11" s="28" customFormat="1">
      <c r="A142" s="14" t="e">
        <f t="shared" si="0"/>
        <v>#REF!</v>
      </c>
      <c r="B142" s="17"/>
      <c r="C142" s="16"/>
      <c r="D142" s="30"/>
      <c r="E142" s="20"/>
      <c r="F142" s="20"/>
      <c r="G142" s="21"/>
      <c r="H142" s="21"/>
      <c r="I142" s="26"/>
      <c r="J142" s="22"/>
      <c r="K142" s="17"/>
    </row>
    <row r="143" spans="1:11" s="28" customFormat="1">
      <c r="A143" s="14" t="e">
        <f t="shared" si="0"/>
        <v>#REF!</v>
      </c>
      <c r="B143" s="17"/>
      <c r="C143" s="16"/>
      <c r="D143" s="30"/>
      <c r="E143" s="20"/>
      <c r="F143" s="20"/>
      <c r="G143" s="21"/>
      <c r="H143" s="21"/>
      <c r="I143" s="26"/>
      <c r="J143" s="22"/>
      <c r="K143" s="17"/>
    </row>
    <row r="144" spans="1:11" s="28" customFormat="1">
      <c r="A144" s="14" t="e">
        <f t="shared" si="0"/>
        <v>#REF!</v>
      </c>
      <c r="B144" s="17"/>
      <c r="C144" s="16"/>
      <c r="D144" s="30"/>
      <c r="E144" s="20"/>
      <c r="F144" s="20"/>
      <c r="G144" s="21"/>
      <c r="H144" s="21"/>
      <c r="I144" s="26"/>
      <c r="J144" s="22"/>
      <c r="K144" s="17"/>
    </row>
    <row r="145" spans="1:11" s="28" customFormat="1">
      <c r="A145" s="14" t="e">
        <f t="shared" si="0"/>
        <v>#REF!</v>
      </c>
      <c r="B145" s="17"/>
      <c r="C145" s="16"/>
      <c r="D145" s="30"/>
      <c r="E145" s="20"/>
      <c r="F145" s="20"/>
      <c r="G145" s="21"/>
      <c r="H145" s="21"/>
      <c r="I145" s="26"/>
      <c r="J145" s="22"/>
      <c r="K145" s="17"/>
    </row>
    <row r="146" spans="1:11" s="28" customFormat="1">
      <c r="A146" s="14" t="e">
        <f t="shared" si="0"/>
        <v>#REF!</v>
      </c>
      <c r="B146" s="17"/>
      <c r="C146" s="16"/>
      <c r="D146" s="30"/>
      <c r="E146" s="20"/>
      <c r="F146" s="20"/>
      <c r="G146" s="21"/>
      <c r="H146" s="21"/>
      <c r="I146" s="26"/>
      <c r="J146" s="22"/>
      <c r="K146" s="17"/>
    </row>
    <row r="147" spans="1:11" s="28" customFormat="1">
      <c r="A147" s="14" t="e">
        <f t="shared" si="0"/>
        <v>#REF!</v>
      </c>
      <c r="B147" s="17"/>
      <c r="C147" s="16"/>
      <c r="D147" s="30"/>
      <c r="E147" s="20"/>
      <c r="F147" s="20"/>
      <c r="G147" s="21"/>
      <c r="H147" s="21"/>
      <c r="I147" s="26"/>
      <c r="J147" s="22"/>
      <c r="K147" s="17"/>
    </row>
    <row r="148" spans="1:11" s="28" customFormat="1">
      <c r="A148" s="14" t="e">
        <f t="shared" si="0"/>
        <v>#REF!</v>
      </c>
      <c r="B148" s="17"/>
      <c r="C148" s="16"/>
      <c r="D148" s="30"/>
      <c r="E148" s="20"/>
      <c r="F148" s="20"/>
      <c r="G148" s="21"/>
      <c r="H148" s="21"/>
      <c r="I148" s="26"/>
      <c r="J148" s="22"/>
      <c r="K148" s="17"/>
    </row>
    <row r="149" spans="1:11" s="28" customFormat="1">
      <c r="A149" s="14" t="e">
        <f t="shared" si="0"/>
        <v>#REF!</v>
      </c>
      <c r="B149" s="17"/>
      <c r="C149" s="16"/>
      <c r="D149" s="30"/>
      <c r="E149" s="20"/>
      <c r="F149" s="20"/>
      <c r="G149" s="21"/>
      <c r="H149" s="21"/>
      <c r="I149" s="26"/>
      <c r="J149" s="22"/>
      <c r="K149" s="17"/>
    </row>
    <row r="150" spans="1:11" s="28" customFormat="1">
      <c r="A150" s="14" t="e">
        <f t="shared" si="0"/>
        <v>#REF!</v>
      </c>
      <c r="B150" s="17"/>
      <c r="C150" s="16"/>
      <c r="D150" s="30"/>
      <c r="E150" s="20"/>
      <c r="F150" s="20"/>
      <c r="G150" s="21"/>
      <c r="H150" s="21"/>
      <c r="I150" s="26"/>
      <c r="J150" s="22"/>
      <c r="K150" s="17"/>
    </row>
    <row r="151" spans="1:11" s="28" customFormat="1">
      <c r="A151" s="14" t="e">
        <f t="shared" si="0"/>
        <v>#REF!</v>
      </c>
      <c r="B151" s="17"/>
      <c r="C151" s="16"/>
      <c r="D151" s="30"/>
      <c r="E151" s="20"/>
      <c r="F151" s="20"/>
      <c r="G151" s="21"/>
      <c r="H151" s="21"/>
      <c r="I151" s="26"/>
      <c r="J151" s="22"/>
      <c r="K151" s="17"/>
    </row>
    <row r="152" spans="1:11" s="28" customFormat="1">
      <c r="A152" s="14" t="e">
        <f t="shared" si="0"/>
        <v>#REF!</v>
      </c>
      <c r="B152" s="17"/>
      <c r="C152" s="16"/>
      <c r="D152" s="30"/>
      <c r="E152" s="20"/>
      <c r="F152" s="20"/>
      <c r="G152" s="21"/>
      <c r="H152" s="21"/>
      <c r="I152" s="26"/>
      <c r="J152" s="22"/>
      <c r="K152" s="17"/>
    </row>
    <row r="153" spans="1:11" s="28" customFormat="1">
      <c r="A153" s="14" t="e">
        <f t="shared" si="0"/>
        <v>#REF!</v>
      </c>
      <c r="B153" s="17"/>
      <c r="C153" s="16"/>
      <c r="D153" s="30"/>
      <c r="E153" s="20"/>
      <c r="F153" s="20"/>
      <c r="G153" s="21"/>
      <c r="H153" s="21"/>
      <c r="I153" s="26"/>
      <c r="J153" s="22"/>
      <c r="K153" s="17"/>
    </row>
    <row r="154" spans="1:11" s="28" customFormat="1">
      <c r="A154" s="14" t="e">
        <f t="shared" si="0"/>
        <v>#REF!</v>
      </c>
      <c r="B154" s="17"/>
      <c r="C154" s="16"/>
      <c r="D154" s="30"/>
      <c r="E154" s="20"/>
      <c r="F154" s="20"/>
      <c r="G154" s="21"/>
      <c r="H154" s="21"/>
      <c r="I154" s="26"/>
      <c r="J154" s="22"/>
      <c r="K154" s="17"/>
    </row>
    <row r="155" spans="1:11" s="28" customFormat="1">
      <c r="A155" s="14" t="e">
        <f t="shared" si="0"/>
        <v>#REF!</v>
      </c>
      <c r="B155" s="17"/>
      <c r="C155" s="16"/>
      <c r="D155" s="30"/>
      <c r="E155" s="20"/>
      <c r="F155" s="20"/>
      <c r="G155" s="21"/>
      <c r="H155" s="21"/>
      <c r="I155" s="26"/>
      <c r="J155" s="22"/>
      <c r="K155" s="17"/>
    </row>
    <row r="156" spans="1:11" s="28" customFormat="1">
      <c r="A156" s="14" t="e">
        <f t="shared" si="0"/>
        <v>#REF!</v>
      </c>
      <c r="B156" s="17"/>
      <c r="C156" s="16"/>
      <c r="D156" s="30"/>
      <c r="E156" s="20"/>
      <c r="F156" s="20"/>
      <c r="G156" s="21"/>
      <c r="H156" s="21"/>
      <c r="I156" s="26"/>
      <c r="J156" s="22"/>
      <c r="K156" s="17"/>
    </row>
    <row r="157" spans="1:11" s="28" customFormat="1">
      <c r="A157" s="14" t="e">
        <f t="shared" si="0"/>
        <v>#REF!</v>
      </c>
      <c r="B157" s="17"/>
      <c r="C157" s="16"/>
      <c r="D157" s="30"/>
      <c r="E157" s="20"/>
      <c r="F157" s="20"/>
      <c r="G157" s="21"/>
      <c r="H157" s="21"/>
      <c r="I157" s="26"/>
      <c r="J157" s="22"/>
      <c r="K157" s="17"/>
    </row>
    <row r="158" spans="1:11" s="28" customFormat="1">
      <c r="A158" s="14" t="e">
        <f t="shared" si="0"/>
        <v>#REF!</v>
      </c>
      <c r="B158" s="17"/>
      <c r="C158" s="16"/>
      <c r="D158" s="30"/>
      <c r="E158" s="20"/>
      <c r="F158" s="20"/>
      <c r="G158" s="21"/>
      <c r="H158" s="21"/>
      <c r="I158" s="26"/>
      <c r="J158" s="22"/>
      <c r="K158" s="17"/>
    </row>
    <row r="159" spans="1:11" s="28" customFormat="1">
      <c r="A159" s="14" t="e">
        <f t="shared" si="0"/>
        <v>#REF!</v>
      </c>
      <c r="B159" s="17"/>
      <c r="C159" s="16"/>
      <c r="D159" s="30"/>
      <c r="E159" s="20"/>
      <c r="F159" s="20"/>
      <c r="G159" s="21"/>
      <c r="H159" s="21"/>
      <c r="I159" s="26"/>
      <c r="J159" s="22"/>
      <c r="K159" s="17"/>
    </row>
    <row r="160" spans="1:11" s="28" customFormat="1">
      <c r="A160" s="14" t="e">
        <f t="shared" si="0"/>
        <v>#REF!</v>
      </c>
      <c r="B160" s="17"/>
      <c r="C160" s="16"/>
      <c r="D160" s="30"/>
      <c r="E160" s="20"/>
      <c r="F160" s="20"/>
      <c r="G160" s="21"/>
      <c r="H160" s="21"/>
      <c r="I160" s="26"/>
      <c r="J160" s="22"/>
      <c r="K160" s="17"/>
    </row>
    <row r="161" spans="1:11" s="28" customFormat="1">
      <c r="A161" s="14" t="e">
        <f t="shared" si="0"/>
        <v>#REF!</v>
      </c>
      <c r="B161" s="17"/>
      <c r="C161" s="16"/>
      <c r="D161" s="30"/>
      <c r="E161" s="20"/>
      <c r="F161" s="20"/>
      <c r="G161" s="21"/>
      <c r="H161" s="21"/>
      <c r="I161" s="26"/>
      <c r="J161" s="22"/>
      <c r="K161" s="17"/>
    </row>
    <row r="162" spans="1:11" s="28" customFormat="1">
      <c r="A162" s="14" t="e">
        <f t="shared" si="0"/>
        <v>#REF!</v>
      </c>
      <c r="B162" s="17"/>
      <c r="C162" s="16"/>
      <c r="D162" s="30"/>
      <c r="E162" s="20"/>
      <c r="F162" s="20"/>
      <c r="G162" s="21"/>
      <c r="H162" s="21"/>
      <c r="I162" s="26"/>
      <c r="J162" s="22"/>
      <c r="K162" s="17"/>
    </row>
    <row r="163" spans="1:11" s="28" customFormat="1">
      <c r="A163" s="14" t="e">
        <f t="shared" si="0"/>
        <v>#REF!</v>
      </c>
      <c r="B163" s="17"/>
      <c r="C163" s="16"/>
      <c r="D163" s="30"/>
      <c r="E163" s="20"/>
      <c r="F163" s="20"/>
      <c r="G163" s="21"/>
      <c r="H163" s="21"/>
      <c r="I163" s="26"/>
      <c r="J163" s="22"/>
      <c r="K163" s="17"/>
    </row>
    <row r="164" spans="1:11" s="28" customFormat="1">
      <c r="A164" s="14" t="e">
        <f t="shared" si="0"/>
        <v>#REF!</v>
      </c>
      <c r="B164" s="17"/>
      <c r="C164" s="16"/>
      <c r="D164" s="30"/>
      <c r="E164" s="20"/>
      <c r="F164" s="20"/>
      <c r="G164" s="21"/>
      <c r="H164" s="21"/>
      <c r="I164" s="26"/>
      <c r="J164" s="22"/>
      <c r="K164" s="17"/>
    </row>
    <row r="165" spans="1:11" s="28" customFormat="1">
      <c r="A165" s="14" t="e">
        <f t="shared" si="0"/>
        <v>#REF!</v>
      </c>
      <c r="B165" s="17"/>
      <c r="C165" s="16"/>
      <c r="D165" s="30"/>
      <c r="E165" s="20"/>
      <c r="F165" s="20"/>
      <c r="G165" s="21"/>
      <c r="H165" s="21"/>
      <c r="I165" s="26"/>
      <c r="J165" s="22"/>
      <c r="K165" s="17"/>
    </row>
    <row r="166" spans="1:11" s="28" customFormat="1">
      <c r="A166" s="14" t="e">
        <f t="shared" si="0"/>
        <v>#REF!</v>
      </c>
      <c r="B166" s="17"/>
      <c r="C166" s="16"/>
      <c r="D166" s="30"/>
      <c r="E166" s="20"/>
      <c r="F166" s="20"/>
      <c r="G166" s="21"/>
      <c r="H166" s="21"/>
      <c r="I166" s="26"/>
      <c r="J166" s="22"/>
      <c r="K166" s="17"/>
    </row>
    <row r="167" spans="1:11" s="28" customFormat="1">
      <c r="A167" s="14" t="e">
        <f t="shared" si="0"/>
        <v>#REF!</v>
      </c>
      <c r="B167" s="17"/>
      <c r="C167" s="16"/>
      <c r="D167" s="30"/>
      <c r="E167" s="20"/>
      <c r="F167" s="20"/>
      <c r="G167" s="21"/>
      <c r="H167" s="21"/>
      <c r="I167" s="26"/>
      <c r="J167" s="22"/>
      <c r="K167" s="17"/>
    </row>
    <row r="168" spans="1:11" s="28" customFormat="1">
      <c r="A168" s="14" t="e">
        <f t="shared" si="0"/>
        <v>#REF!</v>
      </c>
      <c r="B168" s="17"/>
      <c r="C168" s="16"/>
      <c r="D168" s="30"/>
      <c r="E168" s="20"/>
      <c r="F168" s="20"/>
      <c r="G168" s="21"/>
      <c r="H168" s="21"/>
      <c r="I168" s="26"/>
      <c r="J168" s="22"/>
      <c r="K168" s="17"/>
    </row>
    <row r="169" spans="1:11" s="28" customFormat="1">
      <c r="A169" s="14" t="e">
        <f t="shared" si="0"/>
        <v>#REF!</v>
      </c>
      <c r="B169" s="17"/>
      <c r="C169" s="16"/>
      <c r="D169" s="30"/>
      <c r="E169" s="20"/>
      <c r="F169" s="20"/>
      <c r="G169" s="21"/>
      <c r="H169" s="21"/>
      <c r="I169" s="26"/>
      <c r="J169" s="22"/>
      <c r="K169" s="17"/>
    </row>
    <row r="170" spans="1:11" s="28" customFormat="1">
      <c r="A170" s="14" t="e">
        <f t="shared" si="0"/>
        <v>#REF!</v>
      </c>
      <c r="B170" s="17"/>
      <c r="C170" s="16"/>
      <c r="D170" s="30"/>
      <c r="E170" s="20"/>
      <c r="F170" s="20"/>
      <c r="G170" s="21"/>
      <c r="H170" s="21"/>
      <c r="I170" s="26"/>
      <c r="J170" s="22"/>
      <c r="K170" s="17"/>
    </row>
    <row r="171" spans="1:11" s="28" customFormat="1">
      <c r="A171" s="14" t="e">
        <f t="shared" si="0"/>
        <v>#REF!</v>
      </c>
      <c r="B171" s="17"/>
      <c r="C171" s="16"/>
      <c r="D171" s="30"/>
      <c r="E171" s="20"/>
      <c r="F171" s="20"/>
      <c r="G171" s="21"/>
      <c r="H171" s="21"/>
      <c r="I171" s="26"/>
      <c r="J171" s="22"/>
      <c r="K171" s="17"/>
    </row>
    <row r="172" spans="1:11" s="28" customFormat="1">
      <c r="A172" s="14" t="e">
        <f t="shared" si="0"/>
        <v>#REF!</v>
      </c>
      <c r="B172" s="17"/>
      <c r="C172" s="16"/>
      <c r="D172" s="30"/>
      <c r="E172" s="20"/>
      <c r="F172" s="20"/>
      <c r="G172" s="21"/>
      <c r="H172" s="21"/>
      <c r="I172" s="26"/>
      <c r="J172" s="22"/>
      <c r="K172" s="17"/>
    </row>
    <row r="173" spans="1:11" s="28" customFormat="1">
      <c r="A173" s="14" t="e">
        <f t="shared" si="0"/>
        <v>#REF!</v>
      </c>
      <c r="B173" s="17"/>
      <c r="C173" s="16"/>
      <c r="D173" s="30"/>
      <c r="E173" s="20"/>
      <c r="F173" s="20"/>
      <c r="G173" s="21"/>
      <c r="H173" s="21"/>
      <c r="I173" s="26"/>
      <c r="J173" s="22"/>
      <c r="K173" s="17"/>
    </row>
    <row r="174" spans="1:11" s="28" customFormat="1">
      <c r="A174" s="14" t="e">
        <f t="shared" si="0"/>
        <v>#REF!</v>
      </c>
      <c r="B174" s="17"/>
      <c r="C174" s="16"/>
      <c r="D174" s="30"/>
      <c r="E174" s="20"/>
      <c r="F174" s="20"/>
      <c r="G174" s="21"/>
      <c r="H174" s="21"/>
      <c r="I174" s="26"/>
      <c r="J174" s="22"/>
      <c r="K174" s="17"/>
    </row>
    <row r="175" spans="1:11" s="28" customFormat="1">
      <c r="A175" s="14" t="e">
        <f t="shared" si="0"/>
        <v>#REF!</v>
      </c>
      <c r="B175" s="17"/>
      <c r="C175" s="16"/>
      <c r="D175" s="30"/>
      <c r="E175" s="20"/>
      <c r="F175" s="20"/>
      <c r="G175" s="21"/>
      <c r="H175" s="21"/>
      <c r="I175" s="26"/>
      <c r="J175" s="22"/>
      <c r="K175" s="17"/>
    </row>
    <row r="176" spans="1:11" s="28" customFormat="1">
      <c r="A176" s="14" t="e">
        <f t="shared" si="0"/>
        <v>#REF!</v>
      </c>
      <c r="B176" s="17"/>
      <c r="C176" s="16"/>
      <c r="D176" s="30"/>
      <c r="E176" s="20"/>
      <c r="F176" s="20"/>
      <c r="G176" s="21"/>
      <c r="H176" s="21"/>
      <c r="I176" s="26"/>
      <c r="J176" s="22"/>
      <c r="K176" s="17"/>
    </row>
    <row r="177" spans="1:11" s="28" customFormat="1">
      <c r="A177" s="14" t="e">
        <f t="shared" si="0"/>
        <v>#REF!</v>
      </c>
      <c r="B177" s="17"/>
      <c r="C177" s="16"/>
      <c r="D177" s="30"/>
      <c r="E177" s="20"/>
      <c r="F177" s="20"/>
      <c r="G177" s="21"/>
      <c r="H177" s="21"/>
      <c r="I177" s="26"/>
      <c r="J177" s="22"/>
      <c r="K177" s="17"/>
    </row>
    <row r="178" spans="1:11" s="28" customFormat="1">
      <c r="A178" s="14" t="e">
        <f t="shared" si="0"/>
        <v>#REF!</v>
      </c>
      <c r="B178" s="17"/>
      <c r="C178" s="16"/>
      <c r="D178" s="30"/>
      <c r="E178" s="20"/>
      <c r="F178" s="20"/>
      <c r="G178" s="21"/>
      <c r="H178" s="21"/>
      <c r="I178" s="26"/>
      <c r="J178" s="22"/>
      <c r="K178" s="17"/>
    </row>
    <row r="179" spans="1:11" s="28" customFormat="1">
      <c r="A179" s="14" t="e">
        <f t="shared" si="0"/>
        <v>#REF!</v>
      </c>
      <c r="B179" s="17"/>
      <c r="C179" s="16"/>
      <c r="D179" s="30"/>
      <c r="E179" s="20"/>
      <c r="F179" s="20"/>
      <c r="G179" s="21"/>
      <c r="H179" s="21"/>
      <c r="I179" s="26"/>
      <c r="J179" s="22"/>
      <c r="K179" s="17"/>
    </row>
    <row r="180" spans="1:11" s="28" customFormat="1">
      <c r="A180" s="14" t="e">
        <f t="shared" si="0"/>
        <v>#REF!</v>
      </c>
      <c r="B180" s="17"/>
      <c r="C180" s="16"/>
      <c r="D180" s="30"/>
      <c r="E180" s="20"/>
      <c r="F180" s="20"/>
      <c r="G180" s="21"/>
      <c r="H180" s="21"/>
      <c r="I180" s="26"/>
      <c r="J180" s="22"/>
      <c r="K180" s="17"/>
    </row>
    <row r="181" spans="1:11" s="28" customFormat="1">
      <c r="A181" s="14" t="e">
        <f t="shared" si="0"/>
        <v>#REF!</v>
      </c>
      <c r="B181" s="17"/>
      <c r="C181" s="16"/>
      <c r="D181" s="30"/>
      <c r="E181" s="20"/>
      <c r="F181" s="20"/>
      <c r="G181" s="21"/>
      <c r="H181" s="21"/>
      <c r="I181" s="26"/>
      <c r="J181" s="22"/>
      <c r="K181" s="17"/>
    </row>
    <row r="182" spans="1:11" s="28" customFormat="1">
      <c r="A182" s="14" t="e">
        <f t="shared" si="0"/>
        <v>#REF!</v>
      </c>
      <c r="B182" s="17"/>
      <c r="C182" s="16"/>
      <c r="D182" s="30"/>
      <c r="E182" s="20"/>
      <c r="F182" s="20"/>
      <c r="G182" s="21"/>
      <c r="H182" s="21"/>
      <c r="I182" s="26"/>
      <c r="J182" s="22"/>
      <c r="K182" s="17"/>
    </row>
    <row r="183" spans="1:11" s="28" customFormat="1">
      <c r="A183" s="14" t="e">
        <f t="shared" si="0"/>
        <v>#REF!</v>
      </c>
      <c r="B183" s="17"/>
      <c r="C183" s="16"/>
      <c r="D183" s="30"/>
      <c r="E183" s="20"/>
      <c r="F183" s="20"/>
      <c r="G183" s="21"/>
      <c r="H183" s="21"/>
      <c r="I183" s="26"/>
      <c r="J183" s="22"/>
      <c r="K183" s="17"/>
    </row>
    <row r="184" spans="1:11" s="28" customFormat="1">
      <c r="A184" s="14" t="e">
        <f t="shared" si="0"/>
        <v>#REF!</v>
      </c>
      <c r="B184" s="17"/>
      <c r="C184" s="16"/>
      <c r="D184" s="30"/>
      <c r="E184" s="20"/>
      <c r="F184" s="20"/>
      <c r="G184" s="21"/>
      <c r="H184" s="21"/>
      <c r="I184" s="26"/>
      <c r="J184" s="22"/>
      <c r="K184" s="17"/>
    </row>
    <row r="185" spans="1:11" s="28" customFormat="1">
      <c r="A185" s="14" t="e">
        <f t="shared" si="0"/>
        <v>#REF!</v>
      </c>
      <c r="B185" s="17"/>
      <c r="C185" s="16"/>
      <c r="D185" s="30"/>
      <c r="E185" s="20"/>
      <c r="F185" s="20"/>
      <c r="G185" s="21"/>
      <c r="H185" s="21"/>
      <c r="I185" s="26"/>
      <c r="J185" s="22"/>
      <c r="K185" s="17"/>
    </row>
    <row r="186" spans="1:11" s="28" customFormat="1">
      <c r="A186" s="14" t="e">
        <f t="shared" si="0"/>
        <v>#REF!</v>
      </c>
      <c r="B186" s="17"/>
      <c r="C186" s="16"/>
      <c r="D186" s="30"/>
      <c r="E186" s="20"/>
      <c r="F186" s="20"/>
      <c r="G186" s="21"/>
      <c r="H186" s="21"/>
      <c r="I186" s="26"/>
      <c r="J186" s="22"/>
      <c r="K186" s="17"/>
    </row>
    <row r="187" spans="1:11" s="28" customFormat="1">
      <c r="A187" s="14" t="e">
        <f t="shared" si="0"/>
        <v>#REF!</v>
      </c>
      <c r="B187" s="17"/>
      <c r="C187" s="16"/>
      <c r="D187" s="30"/>
      <c r="E187" s="20"/>
      <c r="F187" s="20"/>
      <c r="G187" s="21"/>
      <c r="H187" s="21"/>
      <c r="I187" s="26"/>
      <c r="J187" s="22"/>
      <c r="K187" s="17"/>
    </row>
    <row r="188" spans="1:11" s="28" customFormat="1">
      <c r="B188" s="15"/>
      <c r="C188" s="31"/>
      <c r="D188" s="30"/>
      <c r="E188" s="20"/>
      <c r="F188" s="20"/>
      <c r="G188" s="21"/>
      <c r="H188" s="21"/>
      <c r="I188" s="26"/>
      <c r="J188" s="22"/>
      <c r="K188" s="17"/>
    </row>
    <row r="189" spans="1:11" s="28" customFormat="1">
      <c r="B189" s="15"/>
      <c r="C189" s="31"/>
      <c r="D189" s="30"/>
      <c r="E189" s="20"/>
      <c r="F189" s="20"/>
      <c r="G189" s="21"/>
      <c r="H189" s="21"/>
      <c r="I189" s="26"/>
      <c r="J189" s="22"/>
      <c r="K189" s="17"/>
    </row>
    <row r="190" spans="1:11" s="28" customFormat="1">
      <c r="B190" s="15"/>
      <c r="C190" s="31"/>
      <c r="D190" s="30"/>
      <c r="E190" s="20"/>
      <c r="F190" s="20"/>
      <c r="G190" s="21"/>
      <c r="H190" s="21"/>
      <c r="I190" s="26"/>
      <c r="J190" s="22"/>
      <c r="K190" s="17"/>
    </row>
    <row r="191" spans="1:11" s="28" customFormat="1">
      <c r="B191" s="15"/>
      <c r="C191" s="31"/>
      <c r="D191" s="30"/>
      <c r="E191" s="20"/>
      <c r="F191" s="20"/>
      <c r="G191" s="21"/>
      <c r="H191" s="21"/>
      <c r="I191" s="26"/>
      <c r="J191" s="22"/>
      <c r="K191" s="17"/>
    </row>
    <row r="192" spans="1:11" s="28" customFormat="1">
      <c r="B192" s="15"/>
      <c r="C192" s="31"/>
      <c r="D192" s="30"/>
      <c r="E192" s="20"/>
      <c r="F192" s="20"/>
      <c r="G192" s="21"/>
      <c r="H192" s="21"/>
      <c r="I192" s="26"/>
      <c r="J192" s="22"/>
      <c r="K192" s="17"/>
    </row>
    <row r="193" spans="2:11" s="28" customFormat="1">
      <c r="B193" s="15"/>
      <c r="C193" s="31"/>
      <c r="D193" s="30"/>
      <c r="E193" s="20"/>
      <c r="F193" s="20"/>
      <c r="G193" s="21"/>
      <c r="H193" s="21"/>
      <c r="I193" s="26"/>
      <c r="J193" s="22"/>
      <c r="K193" s="17"/>
    </row>
    <row r="194" spans="2:11" s="28" customFormat="1">
      <c r="B194" s="15"/>
      <c r="C194" s="31"/>
      <c r="D194" s="30"/>
      <c r="E194" s="20"/>
      <c r="F194" s="20"/>
      <c r="G194" s="21"/>
      <c r="H194" s="21"/>
      <c r="I194" s="26"/>
      <c r="J194" s="22"/>
      <c r="K194" s="17"/>
    </row>
    <row r="195" spans="2:11" s="28" customFormat="1">
      <c r="B195" s="15"/>
      <c r="C195" s="31"/>
      <c r="D195" s="30"/>
      <c r="E195" s="20"/>
      <c r="F195" s="20"/>
      <c r="G195" s="21"/>
      <c r="H195" s="21"/>
      <c r="I195" s="26"/>
      <c r="J195" s="22"/>
      <c r="K195" s="17"/>
    </row>
    <row r="196" spans="2:11" s="28" customFormat="1">
      <c r="B196" s="15"/>
      <c r="C196" s="31"/>
      <c r="D196" s="30"/>
      <c r="E196" s="20"/>
      <c r="F196" s="20"/>
      <c r="G196" s="21"/>
      <c r="H196" s="21"/>
      <c r="I196" s="26"/>
      <c r="J196" s="22"/>
      <c r="K196" s="17"/>
    </row>
    <row r="197" spans="2:11" s="28" customFormat="1">
      <c r="B197" s="15"/>
      <c r="C197" s="31"/>
      <c r="D197" s="30"/>
      <c r="E197" s="20"/>
      <c r="F197" s="20"/>
      <c r="G197" s="21"/>
      <c r="H197" s="21"/>
      <c r="I197" s="26"/>
      <c r="J197" s="22"/>
      <c r="K197" s="17"/>
    </row>
    <row r="198" spans="2:11" s="28" customFormat="1">
      <c r="B198" s="15"/>
      <c r="C198" s="31"/>
      <c r="D198" s="30"/>
      <c r="E198" s="20"/>
      <c r="F198" s="20"/>
      <c r="G198" s="21"/>
      <c r="H198" s="21"/>
      <c r="I198" s="26"/>
      <c r="J198" s="22"/>
      <c r="K198" s="17"/>
    </row>
    <row r="199" spans="2:11" s="28" customFormat="1">
      <c r="B199" s="15"/>
      <c r="C199" s="31"/>
      <c r="D199" s="30"/>
      <c r="E199" s="20"/>
      <c r="F199" s="20"/>
      <c r="G199" s="21"/>
      <c r="H199" s="21"/>
      <c r="I199" s="26"/>
      <c r="J199" s="22"/>
      <c r="K199" s="17"/>
    </row>
    <row r="200" spans="2:11" s="28" customFormat="1">
      <c r="B200" s="15"/>
      <c r="C200" s="31"/>
      <c r="D200" s="30"/>
      <c r="E200" s="20"/>
      <c r="F200" s="20"/>
      <c r="G200" s="21"/>
      <c r="H200" s="21"/>
      <c r="I200" s="26"/>
      <c r="J200" s="22"/>
      <c r="K200" s="17"/>
    </row>
    <row r="201" spans="2:11" s="28" customFormat="1">
      <c r="B201" s="15"/>
      <c r="C201" s="31"/>
      <c r="D201" s="30"/>
      <c r="E201" s="20"/>
      <c r="F201" s="20"/>
      <c r="G201" s="21"/>
      <c r="H201" s="21"/>
      <c r="I201" s="26"/>
      <c r="J201" s="22"/>
      <c r="K201" s="17"/>
    </row>
    <row r="202" spans="2:11" s="28" customFormat="1">
      <c r="B202" s="15"/>
      <c r="C202" s="31"/>
      <c r="D202" s="30"/>
      <c r="E202" s="20"/>
      <c r="F202" s="20"/>
      <c r="G202" s="21"/>
      <c r="H202" s="21"/>
      <c r="I202" s="26"/>
      <c r="J202" s="22"/>
      <c r="K202" s="17"/>
    </row>
    <row r="203" spans="2:11" s="28" customFormat="1">
      <c r="B203" s="15"/>
      <c r="C203" s="31"/>
      <c r="D203" s="30"/>
      <c r="E203" s="20"/>
      <c r="F203" s="20"/>
      <c r="G203" s="21"/>
      <c r="H203" s="21"/>
      <c r="I203" s="26"/>
      <c r="J203" s="22"/>
      <c r="K203" s="17"/>
    </row>
    <row r="204" spans="2:11" s="28" customFormat="1">
      <c r="B204" s="15"/>
      <c r="C204" s="31"/>
      <c r="D204" s="30"/>
      <c r="E204" s="20"/>
      <c r="F204" s="20"/>
      <c r="G204" s="21"/>
      <c r="H204" s="21"/>
      <c r="I204" s="26"/>
      <c r="J204" s="22"/>
      <c r="K204" s="17"/>
    </row>
    <row r="205" spans="2:11" s="28" customFormat="1">
      <c r="B205" s="15"/>
      <c r="C205" s="31"/>
      <c r="D205" s="30"/>
      <c r="E205" s="20"/>
      <c r="F205" s="20"/>
      <c r="G205" s="21"/>
      <c r="H205" s="21"/>
      <c r="I205" s="26"/>
      <c r="J205" s="22"/>
      <c r="K205" s="17"/>
    </row>
    <row r="206" spans="2:11" s="28" customFormat="1">
      <c r="B206" s="15"/>
      <c r="C206" s="31"/>
      <c r="D206" s="30"/>
      <c r="E206" s="20"/>
      <c r="F206" s="20"/>
      <c r="G206" s="21"/>
      <c r="H206" s="21"/>
      <c r="I206" s="26"/>
      <c r="J206" s="22"/>
      <c r="K206" s="17"/>
    </row>
    <row r="207" spans="2:11" s="28" customFormat="1">
      <c r="B207" s="15"/>
      <c r="C207" s="31"/>
      <c r="D207" s="30"/>
      <c r="E207" s="20"/>
      <c r="F207" s="20"/>
      <c r="G207" s="21"/>
      <c r="H207" s="21"/>
      <c r="I207" s="26"/>
      <c r="J207" s="22"/>
      <c r="K207" s="17"/>
    </row>
    <row r="208" spans="2:11" s="28" customFormat="1">
      <c r="B208" s="15"/>
      <c r="C208" s="31"/>
      <c r="D208" s="30"/>
      <c r="E208" s="20"/>
      <c r="F208" s="20"/>
      <c r="G208" s="21"/>
      <c r="H208" s="21"/>
      <c r="I208" s="26"/>
      <c r="J208" s="22"/>
      <c r="K208" s="17"/>
    </row>
    <row r="209" spans="1:11" s="28" customFormat="1">
      <c r="B209" s="15"/>
      <c r="C209" s="31"/>
      <c r="D209" s="30"/>
      <c r="E209" s="20"/>
      <c r="F209" s="20"/>
      <c r="G209" s="21"/>
      <c r="H209" s="21"/>
      <c r="I209" s="26"/>
      <c r="J209" s="22"/>
      <c r="K209" s="17"/>
    </row>
    <row r="210" spans="1:11" s="28" customFormat="1">
      <c r="B210" s="15"/>
      <c r="C210" s="31"/>
      <c r="D210" s="30"/>
      <c r="E210" s="20"/>
      <c r="F210" s="20"/>
      <c r="G210" s="21"/>
      <c r="H210" s="21"/>
      <c r="I210" s="26"/>
      <c r="J210" s="22"/>
      <c r="K210" s="17"/>
    </row>
    <row r="211" spans="1:11" s="28" customFormat="1">
      <c r="B211" s="15"/>
      <c r="C211" s="31"/>
      <c r="D211" s="30"/>
      <c r="E211" s="20"/>
      <c r="F211" s="20"/>
      <c r="G211" s="21"/>
      <c r="H211" s="21"/>
      <c r="I211" s="26"/>
      <c r="J211" s="22"/>
      <c r="K211" s="17"/>
    </row>
    <row r="212" spans="1:11" s="28" customFormat="1">
      <c r="B212" s="15"/>
      <c r="C212" s="31"/>
      <c r="D212" s="30"/>
      <c r="E212" s="20"/>
      <c r="F212" s="20"/>
      <c r="G212" s="21"/>
      <c r="H212" s="21"/>
      <c r="I212" s="26"/>
      <c r="J212" s="22"/>
      <c r="K212" s="17"/>
    </row>
    <row r="213" spans="1:11" s="28" customFormat="1">
      <c r="B213" s="15"/>
      <c r="C213" s="31"/>
      <c r="D213" s="30"/>
      <c r="E213" s="20"/>
      <c r="F213" s="20"/>
      <c r="G213" s="21"/>
      <c r="H213" s="21"/>
      <c r="I213" s="26"/>
      <c r="J213" s="22"/>
      <c r="K213" s="17"/>
    </row>
    <row r="214" spans="1:11" s="28" customFormat="1">
      <c r="B214" s="15"/>
      <c r="C214" s="31"/>
      <c r="D214" s="30"/>
      <c r="E214" s="20"/>
      <c r="F214" s="20"/>
      <c r="G214" s="21"/>
      <c r="H214" s="21"/>
      <c r="I214" s="26"/>
      <c r="J214" s="22"/>
      <c r="K214" s="17"/>
    </row>
    <row r="215" spans="1:11" s="28" customFormat="1">
      <c r="B215" s="15"/>
      <c r="C215" s="31"/>
      <c r="D215" s="30"/>
      <c r="E215" s="20"/>
      <c r="F215" s="20"/>
      <c r="G215" s="21"/>
      <c r="H215" s="21"/>
      <c r="I215" s="26"/>
      <c r="J215" s="22"/>
      <c r="K215" s="17"/>
    </row>
    <row r="216" spans="1:11" s="28" customFormat="1">
      <c r="B216" s="15"/>
      <c r="C216" s="31"/>
      <c r="D216" s="30"/>
      <c r="E216" s="20"/>
      <c r="F216" s="20"/>
      <c r="G216" s="21"/>
      <c r="H216" s="21"/>
      <c r="I216" s="26"/>
      <c r="J216" s="22"/>
      <c r="K216" s="17"/>
    </row>
    <row r="217" spans="1:11" s="28" customFormat="1">
      <c r="B217" s="15"/>
      <c r="C217" s="31"/>
      <c r="D217" s="30"/>
      <c r="E217" s="20"/>
      <c r="F217" s="20"/>
      <c r="G217" s="21"/>
      <c r="H217" s="21"/>
      <c r="I217" s="26"/>
      <c r="J217" s="22"/>
      <c r="K217" s="17"/>
    </row>
    <row r="218" spans="1:11" s="28" customFormat="1">
      <c r="B218" s="15"/>
      <c r="C218" s="31"/>
      <c r="D218" s="30"/>
      <c r="E218" s="20"/>
      <c r="F218" s="20"/>
      <c r="G218" s="21"/>
      <c r="H218" s="21"/>
      <c r="I218" s="26"/>
      <c r="J218" s="22"/>
      <c r="K218" s="17"/>
    </row>
    <row r="219" spans="1:11" s="28" customFormat="1">
      <c r="B219" s="15"/>
      <c r="C219" s="31"/>
      <c r="D219" s="30"/>
      <c r="E219" s="20"/>
      <c r="F219" s="20"/>
      <c r="G219" s="21"/>
      <c r="H219" s="21"/>
      <c r="I219" s="26"/>
      <c r="J219" s="22"/>
      <c r="K219" s="17"/>
    </row>
    <row r="220" spans="1:11" s="28" customFormat="1">
      <c r="B220" s="15"/>
      <c r="C220" s="31"/>
      <c r="D220" s="30"/>
      <c r="E220" s="20"/>
      <c r="F220" s="20"/>
      <c r="G220" s="21"/>
      <c r="H220" s="21"/>
      <c r="I220" s="26"/>
      <c r="J220" s="22"/>
      <c r="K220" s="17"/>
    </row>
    <row r="221" spans="1:11" s="28" customFormat="1">
      <c r="A221" s="27"/>
      <c r="B221" s="13"/>
      <c r="C221" s="24"/>
      <c r="D221" s="32"/>
      <c r="E221" s="10"/>
      <c r="F221" s="10"/>
      <c r="G221" s="11"/>
      <c r="H221" s="11"/>
      <c r="I221" s="26"/>
      <c r="J221" s="23"/>
      <c r="K221" s="17"/>
    </row>
    <row r="222" spans="1:11" s="28" customFormat="1">
      <c r="A222" s="27"/>
      <c r="B222" s="13"/>
      <c r="C222" s="24"/>
      <c r="D222" s="32"/>
      <c r="E222" s="10"/>
      <c r="F222" s="10"/>
      <c r="G222" s="11"/>
      <c r="H222" s="11"/>
      <c r="I222" s="26"/>
      <c r="J222" s="23"/>
      <c r="K222" s="17"/>
    </row>
    <row r="223" spans="1:11" s="28" customFormat="1">
      <c r="A223" s="27"/>
      <c r="B223" s="13"/>
      <c r="C223" s="24"/>
      <c r="D223" s="32"/>
      <c r="E223" s="10"/>
      <c r="F223" s="10"/>
      <c r="G223" s="11"/>
      <c r="H223" s="11"/>
      <c r="I223" s="26"/>
      <c r="J223" s="23"/>
      <c r="K223" s="17"/>
    </row>
    <row r="224" spans="1:11" s="28" customFormat="1">
      <c r="A224" s="27"/>
      <c r="B224" s="13"/>
      <c r="C224" s="24"/>
      <c r="D224" s="25"/>
      <c r="E224" s="10"/>
      <c r="F224" s="10"/>
      <c r="G224" s="11"/>
      <c r="H224" s="11"/>
      <c r="I224" s="26"/>
      <c r="J224" s="23"/>
      <c r="K224" s="17"/>
    </row>
    <row r="225" spans="1:11" s="28" customFormat="1">
      <c r="A225" s="27"/>
      <c r="B225" s="13"/>
      <c r="C225" s="24"/>
      <c r="D225" s="25"/>
      <c r="E225" s="10"/>
      <c r="F225" s="10"/>
      <c r="G225" s="11"/>
      <c r="H225" s="11"/>
      <c r="I225" s="26"/>
      <c r="J225" s="23"/>
      <c r="K225" s="17"/>
    </row>
    <row r="226" spans="1:11" s="28" customFormat="1">
      <c r="A226" s="27"/>
      <c r="B226" s="13"/>
      <c r="C226" s="24"/>
      <c r="D226" s="25"/>
      <c r="E226" s="10"/>
      <c r="F226" s="10"/>
      <c r="G226" s="11"/>
      <c r="H226" s="11"/>
      <c r="I226" s="26"/>
      <c r="J226" s="23"/>
      <c r="K226" s="17"/>
    </row>
    <row r="227" spans="1:11" s="28" customFormat="1">
      <c r="A227" s="27"/>
      <c r="B227" s="13"/>
      <c r="C227" s="24"/>
      <c r="D227" s="25"/>
      <c r="E227" s="10"/>
      <c r="F227" s="10"/>
      <c r="G227" s="11"/>
      <c r="H227" s="11"/>
      <c r="I227" s="26"/>
      <c r="J227" s="23"/>
      <c r="K227" s="17"/>
    </row>
    <row r="228" spans="1:11" s="28" customFormat="1">
      <c r="A228" s="27"/>
      <c r="B228" s="13"/>
      <c r="C228" s="24"/>
      <c r="D228" s="25"/>
      <c r="E228" s="10"/>
      <c r="F228" s="10"/>
      <c r="G228" s="11"/>
      <c r="H228" s="11"/>
      <c r="I228" s="26"/>
      <c r="J228" s="23"/>
      <c r="K228" s="17"/>
    </row>
    <row r="229" spans="1:11" s="28" customFormat="1">
      <c r="A229" s="27"/>
      <c r="B229" s="13"/>
      <c r="C229" s="24"/>
      <c r="D229" s="25"/>
      <c r="E229" s="10"/>
      <c r="F229" s="10"/>
      <c r="G229" s="11"/>
      <c r="H229" s="11"/>
      <c r="I229" s="26"/>
      <c r="J229" s="23"/>
      <c r="K229" s="17"/>
    </row>
    <row r="230" spans="1:11" s="28" customFormat="1">
      <c r="A230" s="27"/>
      <c r="B230" s="13"/>
      <c r="C230" s="24"/>
      <c r="D230" s="25"/>
      <c r="E230" s="10"/>
      <c r="F230" s="10"/>
      <c r="G230" s="11"/>
      <c r="H230" s="11"/>
      <c r="I230" s="26"/>
      <c r="J230" s="23"/>
      <c r="K230" s="17"/>
    </row>
    <row r="231" spans="1:11" s="28" customFormat="1">
      <c r="A231" s="27"/>
      <c r="B231" s="13"/>
      <c r="C231" s="24"/>
      <c r="D231" s="25"/>
      <c r="E231" s="10"/>
      <c r="F231" s="10"/>
      <c r="G231" s="11"/>
      <c r="H231" s="11"/>
      <c r="I231" s="26"/>
      <c r="J231" s="23"/>
      <c r="K231" s="17"/>
    </row>
    <row r="232" spans="1:11" s="28" customFormat="1">
      <c r="A232" s="27"/>
      <c r="B232" s="13"/>
      <c r="C232" s="24"/>
      <c r="D232" s="25"/>
      <c r="E232" s="10"/>
      <c r="F232" s="10"/>
      <c r="G232" s="11"/>
      <c r="H232" s="11"/>
      <c r="I232" s="26"/>
      <c r="J232" s="23"/>
      <c r="K232" s="17"/>
    </row>
    <row r="233" spans="1:11" s="28" customFormat="1">
      <c r="A233" s="27"/>
      <c r="B233" s="13"/>
      <c r="C233" s="24"/>
      <c r="D233" s="25"/>
      <c r="E233" s="10"/>
      <c r="F233" s="10"/>
      <c r="G233" s="11"/>
      <c r="H233" s="11"/>
      <c r="I233" s="26"/>
      <c r="J233" s="23"/>
      <c r="K233" s="17"/>
    </row>
    <row r="234" spans="1:11" s="28" customFormat="1">
      <c r="A234" s="27"/>
      <c r="B234" s="13"/>
      <c r="C234" s="24"/>
      <c r="D234" s="25"/>
      <c r="E234" s="10"/>
      <c r="F234" s="10"/>
      <c r="G234" s="11"/>
      <c r="H234" s="11"/>
      <c r="I234" s="26"/>
      <c r="J234" s="23"/>
      <c r="K234" s="17"/>
    </row>
    <row r="235" spans="1:11" s="28" customFormat="1">
      <c r="A235" s="27"/>
      <c r="B235" s="13"/>
      <c r="C235" s="24"/>
      <c r="D235" s="25"/>
      <c r="E235" s="10"/>
      <c r="F235" s="10"/>
      <c r="G235" s="11"/>
      <c r="H235" s="11"/>
      <c r="I235" s="26"/>
      <c r="J235" s="23"/>
      <c r="K235" s="17"/>
    </row>
    <row r="236" spans="1:11" s="28" customFormat="1">
      <c r="A236" s="27"/>
      <c r="B236" s="13"/>
      <c r="C236" s="24"/>
      <c r="D236" s="25"/>
      <c r="E236" s="10"/>
      <c r="F236" s="10"/>
      <c r="G236" s="11"/>
      <c r="H236" s="11"/>
      <c r="I236" s="26"/>
      <c r="J236" s="23"/>
      <c r="K236" s="17"/>
    </row>
    <row r="237" spans="1:11" s="28" customFormat="1">
      <c r="A237" s="27"/>
      <c r="B237" s="13"/>
      <c r="C237" s="24"/>
      <c r="D237" s="25"/>
      <c r="E237" s="10"/>
      <c r="F237" s="10"/>
      <c r="G237" s="11"/>
      <c r="H237" s="11"/>
      <c r="I237" s="26"/>
      <c r="J237" s="23"/>
      <c r="K237" s="17"/>
    </row>
    <row r="238" spans="1:11">
      <c r="J238" s="23"/>
    </row>
    <row r="239" spans="1:11">
      <c r="J239" s="23"/>
    </row>
    <row r="240" spans="1:11">
      <c r="J240" s="23"/>
    </row>
    <row r="241" spans="10:10">
      <c r="J241" s="23"/>
    </row>
    <row r="242" spans="10:10">
      <c r="J242" s="23"/>
    </row>
    <row r="243" spans="10:10">
      <c r="J243" s="23"/>
    </row>
    <row r="244" spans="10:10">
      <c r="J244" s="23"/>
    </row>
    <row r="245" spans="10:10">
      <c r="J245" s="23"/>
    </row>
    <row r="246" spans="10:10">
      <c r="J246" s="23"/>
    </row>
    <row r="247" spans="10:10">
      <c r="J247" s="23"/>
    </row>
    <row r="248" spans="10:10">
      <c r="J248" s="23"/>
    </row>
    <row r="249" spans="10:10">
      <c r="J249" s="23"/>
    </row>
    <row r="250" spans="10:10">
      <c r="J250" s="23"/>
    </row>
    <row r="251" spans="10:10">
      <c r="J251" s="23"/>
    </row>
    <row r="252" spans="10:10">
      <c r="J252" s="23"/>
    </row>
    <row r="253" spans="10:10">
      <c r="J253" s="23"/>
    </row>
    <row r="254" spans="10:10">
      <c r="J254" s="23"/>
    </row>
    <row r="255" spans="10:10">
      <c r="J255" s="23"/>
    </row>
    <row r="256" spans="10:10">
      <c r="J256" s="23"/>
    </row>
    <row r="257" spans="10:10">
      <c r="J257" s="23"/>
    </row>
    <row r="258" spans="10:10">
      <c r="J258" s="23"/>
    </row>
    <row r="259" spans="10:10">
      <c r="J259" s="23"/>
    </row>
    <row r="260" spans="10:10">
      <c r="J260" s="23"/>
    </row>
    <row r="261" spans="10:10">
      <c r="J261" s="23"/>
    </row>
    <row r="262" spans="10:10">
      <c r="J262" s="23"/>
    </row>
    <row r="263" spans="10:10">
      <c r="J263" s="23"/>
    </row>
    <row r="264" spans="10:10">
      <c r="J264" s="23"/>
    </row>
    <row r="265" spans="10:10">
      <c r="J265" s="23"/>
    </row>
    <row r="266" spans="10:10">
      <c r="J266" s="23"/>
    </row>
    <row r="267" spans="10:10">
      <c r="J267" s="23"/>
    </row>
    <row r="268" spans="10:10">
      <c r="J268" s="23"/>
    </row>
    <row r="269" spans="10:10">
      <c r="J269" s="23"/>
    </row>
    <row r="270" spans="10:10">
      <c r="J270" s="23"/>
    </row>
    <row r="271" spans="10:10">
      <c r="J271" s="23"/>
    </row>
    <row r="272" spans="10:10">
      <c r="J272" s="23"/>
    </row>
    <row r="273" spans="10:10">
      <c r="J273" s="23"/>
    </row>
    <row r="274" spans="10:10">
      <c r="J274" s="23"/>
    </row>
    <row r="275" spans="10:10">
      <c r="J275" s="23"/>
    </row>
    <row r="276" spans="10:10">
      <c r="J276" s="23"/>
    </row>
    <row r="277" spans="10:10">
      <c r="J277" s="23"/>
    </row>
    <row r="278" spans="10:10">
      <c r="J278" s="23"/>
    </row>
    <row r="279" spans="10:10">
      <c r="J279" s="23"/>
    </row>
    <row r="280" spans="10:10">
      <c r="J280" s="23"/>
    </row>
    <row r="281" spans="10:10">
      <c r="J281" s="23"/>
    </row>
    <row r="282" spans="10:10">
      <c r="J282" s="23"/>
    </row>
    <row r="283" spans="10:10">
      <c r="J283" s="23"/>
    </row>
    <row r="284" spans="10:10">
      <c r="J284" s="23"/>
    </row>
    <row r="285" spans="10:10">
      <c r="J285" s="23"/>
    </row>
    <row r="286" spans="10:10">
      <c r="J286" s="23"/>
    </row>
    <row r="287" spans="10:10">
      <c r="J287" s="23"/>
    </row>
    <row r="288" spans="10:10">
      <c r="J288" s="23"/>
    </row>
    <row r="289" spans="10:10">
      <c r="J289" s="23"/>
    </row>
    <row r="290" spans="10:10">
      <c r="J290" s="23"/>
    </row>
    <row r="291" spans="10:10">
      <c r="J291" s="23"/>
    </row>
    <row r="292" spans="10:10">
      <c r="J292" s="23"/>
    </row>
    <row r="293" spans="10:10">
      <c r="J293" s="23"/>
    </row>
    <row r="294" spans="10:10">
      <c r="J294" s="23"/>
    </row>
    <row r="295" spans="10:10">
      <c r="J295" s="23"/>
    </row>
    <row r="296" spans="10:10">
      <c r="J296" s="23"/>
    </row>
    <row r="297" spans="10:10">
      <c r="J297" s="23"/>
    </row>
    <row r="298" spans="10:10">
      <c r="J298" s="23"/>
    </row>
    <row r="299" spans="10:10">
      <c r="J299" s="23"/>
    </row>
    <row r="300" spans="10:10">
      <c r="J300" s="23"/>
    </row>
    <row r="301" spans="10:10">
      <c r="J301" s="23"/>
    </row>
    <row r="302" spans="10:10">
      <c r="J302" s="23"/>
    </row>
    <row r="303" spans="10:10">
      <c r="J303" s="23"/>
    </row>
    <row r="304" spans="10:10">
      <c r="J304" s="23"/>
    </row>
    <row r="305" spans="10:10">
      <c r="J305" s="23"/>
    </row>
    <row r="306" spans="10:10">
      <c r="J306" s="23"/>
    </row>
    <row r="307" spans="10:10">
      <c r="J307" s="23"/>
    </row>
    <row r="308" spans="10:10">
      <c r="J308" s="23"/>
    </row>
    <row r="309" spans="10:10">
      <c r="J309" s="23"/>
    </row>
    <row r="310" spans="10:10">
      <c r="J310" s="23"/>
    </row>
    <row r="311" spans="10:10">
      <c r="J311" s="23"/>
    </row>
    <row r="312" spans="10:10">
      <c r="J312" s="23"/>
    </row>
    <row r="313" spans="10:10">
      <c r="J313" s="23"/>
    </row>
    <row r="314" spans="10:10">
      <c r="J314" s="23"/>
    </row>
    <row r="315" spans="10:10">
      <c r="J315" s="23"/>
    </row>
    <row r="316" spans="10:10">
      <c r="J316" s="23"/>
    </row>
    <row r="317" spans="10:10">
      <c r="J317" s="23"/>
    </row>
    <row r="318" spans="10:10">
      <c r="J318" s="23"/>
    </row>
    <row r="319" spans="10:10">
      <c r="J319" s="23"/>
    </row>
    <row r="320" spans="10:10">
      <c r="J320" s="23"/>
    </row>
    <row r="321" spans="10:10">
      <c r="J321" s="23"/>
    </row>
  </sheetData>
  <mergeCells count="1">
    <mergeCell ref="A73:C73"/>
  </mergeCells>
  <phoneticPr fontId="6" type="noConversion"/>
  <pageMargins left="0.43307086614173229" right="0.23622047244094491" top="0.74803149606299213" bottom="0.43307086614173229" header="0.31496062992125984" footer="0.19685039370078741"/>
  <pageSetup paperSize="9" scale="95" orientation="landscape" horizontalDpi="1200" verticalDpi="1200" r:id="rId1"/>
  <headerFooter alignWithMargins="0">
    <oddFooter>&amp;Cหน้าที่ &amp;P จาก &amp;N&amp;Rจังหวัดสมุทรสาคร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สรุปสมุทรสาคร</vt:lpstr>
      <vt:lpstr>จังหวัดสมุทรสาครเสนอ อกนจ.</vt:lpstr>
      <vt:lpstr>'จังหวัดสมุทรสาครเสนอ อกนจ.'!Print_Area</vt:lpstr>
      <vt:lpstr>สรุปสมุทรสาคร!Print_Area</vt:lpstr>
      <vt:lpstr>'จังหวัดสมุทรสาครเสนอ อกนจ.'!Print_Titles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 II</dc:creator>
  <cp:lastModifiedBy>Admin</cp:lastModifiedBy>
  <cp:lastPrinted>2011-09-19T02:36:45Z</cp:lastPrinted>
  <dcterms:created xsi:type="dcterms:W3CDTF">2009-03-25T15:01:09Z</dcterms:created>
  <dcterms:modified xsi:type="dcterms:W3CDTF">2011-09-19T02:36:48Z</dcterms:modified>
</cp:coreProperties>
</file>