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365" tabRatio="507"/>
  </bookViews>
  <sheets>
    <sheet name="สรุป สุโขทัย" sheetId="14" r:id="rId1"/>
    <sheet name="สุโขทัย" sheetId="15" r:id="rId2"/>
  </sheets>
  <definedNames>
    <definedName name="_xlnm.Print_Area" localSheetId="0">'สรุป สุโขทัย'!$A$1:$J$12</definedName>
    <definedName name="_xlnm.Print_Area" localSheetId="1">สุโขทัย!$A$1:$I$24</definedName>
    <definedName name="_xlnm.Print_Titles" localSheetId="1">สุโขทัย!$1:$5</definedName>
  </definedNames>
  <calcPr calcId="124519"/>
</workbook>
</file>

<file path=xl/calcChain.xml><?xml version="1.0" encoding="utf-8"?>
<calcChain xmlns="http://schemas.openxmlformats.org/spreadsheetml/2006/main">
  <c r="F24" i="15"/>
  <c r="J9" i="14"/>
  <c r="I9"/>
  <c r="H9"/>
  <c r="G9"/>
  <c r="F9"/>
  <c r="E9"/>
  <c r="D9"/>
  <c r="C9"/>
  <c r="J8"/>
  <c r="I8"/>
  <c r="H8"/>
  <c r="G8"/>
  <c r="F8"/>
  <c r="E8"/>
  <c r="D8"/>
  <c r="C8"/>
  <c r="J7" l="1"/>
  <c r="I7"/>
  <c r="H7"/>
  <c r="G7"/>
  <c r="F7"/>
  <c r="E7"/>
  <c r="D7"/>
  <c r="C7"/>
  <c r="E24" i="15" l="1"/>
  <c r="D25" l="1"/>
  <c r="D24"/>
  <c r="I11" i="14"/>
  <c r="D26" i="15"/>
  <c r="D27"/>
  <c r="E11" i="14" l="1"/>
  <c r="J11"/>
  <c r="H11"/>
  <c r="F11"/>
  <c r="G11"/>
  <c r="D11"/>
  <c r="D28" i="15"/>
  <c r="K11" i="14" l="1"/>
  <c r="C11"/>
</calcChain>
</file>

<file path=xl/sharedStrings.xml><?xml version="1.0" encoding="utf-8"?>
<sst xmlns="http://schemas.openxmlformats.org/spreadsheetml/2006/main" count="113" uniqueCount="67">
  <si>
    <t>ภาคเหนือ</t>
  </si>
  <si>
    <t>ยุทธศาสตร์</t>
  </si>
  <si>
    <t>ที่</t>
  </si>
  <si>
    <t>โครงการที่เสนอใช้งบประมาณจังหวัด</t>
  </si>
  <si>
    <t>ไม่สอดคล้องกับหลักเกณฑ์</t>
  </si>
  <si>
    <t>จำนวน</t>
  </si>
  <si>
    <t>บาท</t>
  </si>
  <si>
    <t>รวมทั้งหมด</t>
  </si>
  <si>
    <t>ส่งเสริมการท่องเที่ยว</t>
  </si>
  <si>
    <t>พัฒนาสังคมและสิ่งแวดล้อม</t>
  </si>
  <si>
    <t>โครงการเพิ่มขีดความสามารถในการแข่งขันด้านการท่องเที่ยวของจังหวัดสุโขทัย</t>
  </si>
  <si>
    <t>จังหวัดสุโขทัย</t>
  </si>
  <si>
    <t>โครงการ</t>
  </si>
  <si>
    <t>แผนพัฒนาจังหวัดสุโขทัย ที่เสนอให้พิจารณา ประกอบด้วย 3 ยุทธศาสตร์ โดยแต่ละยุทธศาสตร์มีจำนวนและวงเงินโครงการ รวมทั้งผลการพิจารณา ดังนี้</t>
  </si>
  <si>
    <t>3. พัฒนาสังคมและสิ่งแวดล้อม</t>
  </si>
  <si>
    <t>เลขที่</t>
  </si>
  <si>
    <t>ค่าใช้จ่ายในการบริหารงานจังหวัดแบบบูรณาการ</t>
  </si>
  <si>
    <t>แก้ไขปัญหาความยากจนและส่งเสริมการพัฒนาเศรษฐกิจ</t>
  </si>
  <si>
    <t>1. แก้ไขปัญหาความยากจนและส่งเสริมการพัฒนาเศรษฐกิจ</t>
  </si>
  <si>
    <t>2. ส่งเสริมการท่องเที่ยว</t>
  </si>
  <si>
    <t>โครงการส่งเสริมศักยภาพสินค้าเกษตรปลอดภัยจากสารเคมีในเขตแหล่งน้ำชลประทาน</t>
  </si>
  <si>
    <t>โครงการพัฒนาสิ่งอำนวยความสะดวก เพื่อคุณภาพชีวิตที่ดีของประชาชนอย่างยั่งยืน</t>
  </si>
  <si>
    <t>วงเงินปี 2555 (บาท)</t>
  </si>
  <si>
    <t>โครงการพัฒนาคุณภาพชีวิตด้านสุขอนามัย (น้ำดื่มสะอาด)</t>
  </si>
  <si>
    <t xml:space="preserve">โครงการพัฒนาแหล่งน้ำเพื่อสร้างโอกาสในการแข่งขันด้านเกษตรกรรมและเพิ่มคุณภาพชีวิตให้แก่ประชาชน อำเภอศรีสำโรง จังหวัดสุโขทัย </t>
  </si>
  <si>
    <t>โครงการพัฒนาแหล่งน้ำเพื่อเพิ่มผลผลิตทางการเกษตร(ข้าวและพืชไร่)และเพิ่มคุณภาพชีวิตให้แก่เกษตรกร อำเภอทุ่งเสลี่ยม</t>
  </si>
  <si>
    <t>โครงการพัฒนาแหล่งน้ำเพื่อเพิ่มผลผลิตทางการเกษตร(ข้าวและพืชไร่)</t>
  </si>
  <si>
    <t xml:space="preserve">โครงการพัฒนาและปรับปรุงแหล่งน้ำเพื่อการเกษตรอำเภอกงไกรลาศ </t>
  </si>
  <si>
    <t>โครงการพัฒนาและส่งเสริมศักยภาพการเกษตรอำเภอศรีสัชนาลัย</t>
  </si>
  <si>
    <t xml:space="preserve">โครงการพัฒนาคุณภาพชีวิตด้านสุขอนามัยของประชาชน </t>
  </si>
  <si>
    <t>โครงการปรับปรุงภูมิทัศน์เส้นทางท่องเที่ยวเชื่อมระหว่างตำบลบ้านตึกอำเภอศรีสัชนาลัย (ระยะที่ 2)</t>
  </si>
  <si>
    <t>โครงการส่งเสริมอาชีพและอนุรักษ์พันธุ์ไก่พื้นเมือง (ไก่ชนพันธุ์ดี) จังหวัดสุโขทัย</t>
  </si>
  <si>
    <t>โครงการพัฒนาอาชีพการเลี้ยงไก่พื้นเมืองจังหวัดสุโขทัย</t>
  </si>
  <si>
    <t xml:space="preserve">โครงการก่อสร้างถนนลาดยางแอสฟิลท์ติกคอนกรีต สายรอบบึงมูล หมู่ที่ 4ต.ดงเดือย อ.กงไกรลาศ จ.สุโขทัย </t>
  </si>
  <si>
    <t>โครงการสร้างฝายเสริมระบบนิเวศ-ขุดร่องเหมือง โดยใช้แรงงานเกษตรกร</t>
  </si>
  <si>
    <t>สนับสนุนลำดับ 2 (Y2)</t>
  </si>
  <si>
    <t>ไม่สอดคล้อง (N)</t>
  </si>
  <si>
    <t>สนับสนุนลำดับ 1 (Y1)</t>
  </si>
  <si>
    <t>กิจกรรม/ความเห็น</t>
  </si>
  <si>
    <r>
      <rPr>
        <b/>
        <u/>
        <sz val="8"/>
        <rFont val="Tahoma"/>
        <family val="2"/>
      </rPr>
      <t xml:space="preserve">กิจกรรม </t>
    </r>
    <r>
      <rPr>
        <sz val="8"/>
        <rFont val="Tahoma"/>
        <family val="2"/>
      </rPr>
      <t xml:space="preserve">จัดมหกรรมสินค้าเกษตรปลอดภัย อบรมถ่ายทอดความรู้การผลิตข้าวปลอดภัย อ้อย ประมง ศึกษาดูงาน สนับสนุนปัจจัยการผลิต ปรับปรุงคุณภาพดิน ส่งเสริมการใช้สารอินทรีย์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• สอดคล้องกับประเด็นยุทธศาสตร์การพัฒนา ในการสร้างอาชีพ เพิ่มศักยภาพการผลิต และแก้ไขปัญหาความยากจนของเกษตรกร และคุ้มครองผู้บริโภค </t>
    </r>
  </si>
  <si>
    <r>
      <rPr>
        <b/>
        <u/>
        <sz val="8"/>
        <rFont val="Tahoma"/>
        <family val="2"/>
      </rPr>
      <t xml:space="preserve">กิจกรรม </t>
    </r>
    <r>
      <rPr>
        <sz val="8"/>
        <rFont val="Tahoma"/>
        <family val="2"/>
      </rPr>
      <t xml:space="preserve">พัฒนาระบบส่งน้ำโดยการสร้างอาคาร พร้อมระบบสูบน้ำ บ่อพักน้ำ 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• พื้นที่การเกษตรได้รับประโยชน์ไม่น้อยกว่า 25,000 ไร่ ซึ่งจะช่วยแก้ปัญหาการขาดแคลนน้ำเพื่อการเกษตรในช่วงฤดูแล้ง 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</si>
  <si>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 ขุดสระเก็บน้ำพร้อมวางท่อระบายน้ำ จำนวน 3 หมู่บ้าน ได้รับประโยชน์ 1,420 ครัวเรือน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• จะช่วยบรรเทาปัญหาอุทกภัยและภัยแล้งในการทำการเกษตร 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</si>
  <si>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 ก่อสร้างฝายน้ำล้น 5 หมู่บ้าน คลองส่งน้ำ 1 แห่ง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• ช่วยแก้ปัญหาการขาดแคลนน้ำเพื่อการทำการเกษตรและอุปโภคบริโภค 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</si>
  <si>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 ก่อสร้างฝายน้ำล้น 5 แห่ง และคลองส่งน้ำ 1 แห่ง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• แก้ปัญหาการขาดแคลนน้ำเพื่อการทำการเกษตรในช่วงฤดูแล้งและช่วยเพิ่มรายได้ให้กับเกษตรกร  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</si>
  <si>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 ก่อสร้างดาดคอนกรีต คลองส่งน้ำ 2 แห่ง ประชาชนได้รับผลประโยชน์จำนวน 5 หมู่บ้านของตำบลบ้านใหม่สุขเกษม อ.กงไกรลาศ 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• แก้ป้ญหาการขาดแคลนน้ำเพื่อทำการเกษตรซึ่งเป็นปัญหาเร่งด่วนของพื้นที่ 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</si>
  <si>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 ก่อสร้างฝายน้ำล้น กำจัดเศษสวะ ตะกอนกีดขวางทางน้ำ หน้าฝายประชาชนได้รับประโยชน์ 3,100 ครัวเรือน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• ช่วยแก้ปัญหาน้ำเพื่อการเกษตรและช่วยให้เกษตรกรมีรายได้เพิ่มขึ้น 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</si>
  <si>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 ฝึกอบรมผู้เลี้ยงไก่ จัดหาไก่ชนพันธ์ดี สนับสนุนวัสดุอุปกรณ์ และเวชภัณฑ์ มีผู้รับประโยชน์ 7,200 ครัวเรือน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• ช่วยสร้างรายได้ให้กับประชาชนในท้องถิ่น 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</si>
  <si>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 ก่อสร้างถนนคอนกรีตเสริมเหล็ก กว้าง 5 เมตร และปรับไหล่ทางระยะทาง 2.3 กม.และสร้างจุดชมวิว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• สนับสนุนการท่องเที่ยว และการขนส่งผลผลิตการเกษตรของเกษตรกร </t>
    </r>
  </si>
  <si>
    <r>
      <rPr>
        <b/>
        <u/>
        <sz val="8"/>
        <rFont val="Tahoma"/>
        <family val="2"/>
      </rPr>
      <t xml:space="preserve">กิจกรรม </t>
    </r>
    <r>
      <rPr>
        <sz val="8"/>
        <rFont val="Tahoma"/>
        <family val="2"/>
      </rPr>
      <t xml:space="preserve">ก่อสร้างระบบประปาหมู่บ้านขนาดใหญ่ จำนวน 3 แห่งใน 3 หมู่บ้านของอำเภอสวรรคโลก
</t>
    </r>
    <r>
      <rPr>
        <b/>
        <u/>
        <sz val="8"/>
        <rFont val="Tahoma"/>
        <family val="2"/>
      </rPr>
      <t xml:space="preserve">ความเห็น </t>
    </r>
    <r>
      <rPr>
        <sz val="8"/>
        <rFont val="Tahoma"/>
        <family val="2"/>
      </rPr>
      <t xml:space="preserve">• เป็นปัญหาเร่งด่วนเพื่อช่วยให้ประชาชนมีน้ำอุปโภคบริโภคเพียงพอ 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</si>
  <si>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 ก่อสร้างฝาย 12 แห่ง ขุดเหมืองยาว 20 กม.ใน 3 อำเภอ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• เป็นการยกระดับคุณภาพชีวิตของประชาชนให้ดีขึ้น โดยมีน้ำเพื่อทำการเกษตร และมีรายได้จากการใช้แรงงาน จำนวน 2,000 คน </t>
    </r>
  </si>
  <si>
    <t>โครงการพัฒนาโครงข่ายระบบส่งน้ำ และกักเก็บน้ำพื้นที่การเกษตรเพื่อพัฒนาเศรษฐกิจและแก้ไขปัญหาความยากจนอำเภอคีรีมาศ</t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</si>
  <si>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 ก่อสร้างถนนลาดยางกว้าง 6 เมตร ยาว 1.8 กม.
</t>
    </r>
    <r>
      <rPr>
        <b/>
        <u/>
        <sz val="8"/>
        <rFont val="Tahoma"/>
        <family val="2"/>
      </rPr>
      <t xml:space="preserve">ความเห็น </t>
    </r>
    <r>
      <rPr>
        <sz val="8"/>
        <rFont val="Tahoma"/>
        <family val="2"/>
      </rPr>
      <t>• เป็นการปรับปรุงเส้นทางที่เชื่อมโยงโครงข่ายการคมนาคมระหว่างหมู่บ้านหมู่ที่ 4และหมู่ที่ 8 ซึ่งใช้ในการสัญจรและขนส่งผลผลิตทางการเกษตรของตำบลดงเดือยนอกจากนี้บึงมูลยังเป็นแหล่งน้ำที่สำคัญของอำเภอกงไกรลาศซึ่งกำลังอยู่ระหว่างการปรับปรุงภูมิทัศน์ให้เป็นแหล่งท่องเที่ยวของอำเภอ</t>
    </r>
  </si>
  <si>
    <t xml:space="preserve">หมายเหตุ :  กรอบวงเงินที่ได้รับการจัดสรรปีงบประมาณ 2555 ตามเกณฑ์ของ ก.น.จ. ของจังหวัดสุโขทัย จำนวน 159.5361 ล้านบาท </t>
  </si>
  <si>
    <t>โครงการขุดลอกบึงใหญ่ (แก้มลิง) และขุดลอกคลองชักน้ำ ต.ตาลเตี้ย อ.เมืองสุโขทัย</t>
  </si>
  <si>
    <t>เห็นควรสนับสนุนงบประมาณ (บาท)</t>
  </si>
  <si>
    <t>ปรับลดงบประมาณ (บาท)</t>
  </si>
  <si>
    <t>เห็นควรสนับสนุนงบประมาณ</t>
  </si>
  <si>
    <t>ปรับลดงบประมาณ</t>
  </si>
  <si>
    <r>
      <rPr>
        <b/>
        <u/>
        <sz val="8"/>
        <rFont val="Tahoma"/>
        <family val="2"/>
      </rPr>
      <t xml:space="preserve">กิจกรรม </t>
    </r>
    <r>
      <rPr>
        <sz val="8"/>
        <rFont val="Tahoma"/>
        <family val="2"/>
      </rPr>
      <t xml:space="preserve">ก่อสร้างระบบประปาหมู่บ้านแบบบาดาลขนาดใหญ่ 1 แห่งขนาดกลาง 2 แห่งใน 3 หมู่บ้านของอำเภอศรีนครโดยปรับลดงบประมาณเดิม 8,000,000 บาทปรับลดเหลือ 6,620,000 บาท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• เป็นปัญหาเร่งด่วนเพื่อให้ประชาชนมีน้ำอุปโภคบริโภคเพียงพอ 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</si>
  <si>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 จัดกิจกรรมงานประเพณีที่สำคัญของจังหวัด เพื่อส่งเสริมการท่องเที่ยว โดยปรับเพิ่มงบประมาณเดิม 32,015,900 บาท ปรับเพิ่มเป็น 32,588,300 บาท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• สอดคล้องกับยุทธศาสตร์การพัฒนาของจังหวัดและช่วยพัฒนาศักยภาพการท่องเที่ยว  </t>
    </r>
  </si>
  <si>
    <t>P</t>
  </si>
  <si>
    <t>ลำดับความสำคัญ</t>
  </si>
  <si>
    <t>เห็นควรสนับสนุนงบประมาณ 
(บาท)</t>
  </si>
  <si>
    <t>ไม่ควรสนับสนุนงบประมาณ</t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</si>
  <si>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 ฝึกอบรมผู้เลี้ยงไก่จำนวน 450 รายให้มีความรู้เกี่ยวกับการแก้ปัญหาโรคระบาดและการดูแลรักษาไก่พื้นเมือง สนับสนุนวัสดุการเกษตร เวชภัณฑ์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• ช่วยเพิ่มศักยภาพกลุ่มผู้เลี้ยงไก่เดิมที่เป็นกลุ่มที่ได้รับการส่งเสริมจากโครงการในปี 2553และ2554 แต่ควรมีการการบูรณาการโครงการและกิจกรรมกับโครงการส่งเสริมอาชีพและอนุรักณ์พันธุ์ไก่พื้นเมือง (ไก่ชนพันธุ์ดี) จังหวัดสุโขทัย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</si>
  <si>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 ก่อสร้างระบบประปาหมู่บ้านขนาดใหญ่ 2 แห่ง ขนาดกลาง 1 แห่ง โดยตัดกิจกรรมการปรับปรุงภูมิทัศน์หนองสี่บาทเพื่อเป็นแหล่งท่องเที่ยวและปรับลดงบประมาณเดิม 14,950,000 บาทปรับลดเหลือ 6,950,000 บาท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• เพื่อให้ประชาชนมีน้ำอุปโภคบริโภคเพียงพอ โดยประชาชนได้รับประโยชน์ 10,811 คน 
เขตเทศบาลเมืองสุโขทัย</t>
    </r>
  </si>
  <si>
    <r>
      <rPr>
        <b/>
        <u/>
        <sz val="8"/>
        <rFont val="Tahoma"/>
        <family val="2"/>
      </rPr>
      <t>กิจกรรม</t>
    </r>
    <r>
      <rPr>
        <b/>
        <sz val="8"/>
        <rFont val="Tahoma"/>
        <family val="2"/>
      </rPr>
      <t xml:space="preserve"> ขุดลอกบึงใหญ่กว้าง 200 ม. ยาว 795 ม. </t>
    </r>
    <r>
      <rPr>
        <sz val="8"/>
        <rFont val="Tahoma"/>
        <family val="2"/>
      </rPr>
      <t xml:space="preserve">พัฒนาแก้มลิงและขุดคลองชักน้ำ </t>
    </r>
    <r>
      <rPr>
        <b/>
        <sz val="8"/>
        <rFont val="Tahoma"/>
        <family val="2"/>
      </rPr>
      <t xml:space="preserve"> </t>
    </r>
    <r>
      <rPr>
        <sz val="8"/>
        <rFont val="Tahoma"/>
        <family val="2"/>
      </rPr>
      <t>2 คลอง</t>
    </r>
    <r>
      <rPr>
        <b/>
        <sz val="8"/>
        <rFont val="Tahoma"/>
        <family val="2"/>
      </rPr>
      <t xml:space="preserve">     </t>
    </r>
    <r>
      <rPr>
        <sz val="8"/>
        <rFont val="Tahoma"/>
        <family val="2"/>
      </rPr>
      <t xml:space="preserve"> 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• ช่วยแก้ปัญหาอุทกภัย ซึ่งเป็นปัญหาเร่งด่วนของจังหวัด</t>
    </r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</si>
</sst>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_-;\-* #,##0_-;_-* &quot;-&quot;??_-;_-@_-"/>
    <numFmt numFmtId="188" formatCode="\-"/>
  </numFmts>
  <fonts count="28">
    <font>
      <sz val="11"/>
      <color theme="1"/>
      <name val="Tahoma"/>
      <family val="2"/>
      <charset val="222"/>
      <scheme val="minor"/>
    </font>
    <font>
      <b/>
      <sz val="12"/>
      <color indexed="8"/>
      <name val="Tahoma"/>
      <family val="2"/>
    </font>
    <font>
      <sz val="10"/>
      <name val="Arial"/>
      <family val="2"/>
    </font>
    <font>
      <sz val="9"/>
      <name val="Tahoma"/>
      <family val="2"/>
    </font>
    <font>
      <sz val="11"/>
      <color indexed="8"/>
      <name val="Tahoma"/>
      <family val="2"/>
      <charset val="222"/>
    </font>
    <font>
      <sz val="10"/>
      <color indexed="8"/>
      <name val="Tahoma"/>
      <family val="2"/>
    </font>
    <font>
      <sz val="10"/>
      <name val="Tahoma"/>
      <family val="2"/>
      <charset val="222"/>
    </font>
    <font>
      <sz val="8"/>
      <name val="Tahoma"/>
      <family val="2"/>
      <charset val="222"/>
    </font>
    <font>
      <b/>
      <sz val="9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sz val="10"/>
      <name val="Wingdings 2"/>
      <family val="1"/>
      <charset val="2"/>
    </font>
    <font>
      <b/>
      <sz val="10"/>
      <name val="Wingdings 2"/>
      <family val="1"/>
      <charset val="2"/>
    </font>
    <font>
      <b/>
      <sz val="10"/>
      <name val="Tahoma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</font>
    <font>
      <sz val="9"/>
      <color rgb="FFFF0000"/>
      <name val="Tahoma"/>
      <family val="2"/>
    </font>
    <font>
      <sz val="11"/>
      <color rgb="FFFF0000"/>
      <name val="Tahoma"/>
      <family val="2"/>
    </font>
    <font>
      <sz val="9"/>
      <color rgb="FF00B0F0"/>
      <name val="Tahoma"/>
      <family val="2"/>
    </font>
    <font>
      <b/>
      <sz val="9"/>
      <color rgb="FF00B0F0"/>
      <name val="Tahoma"/>
      <family val="2"/>
    </font>
    <font>
      <sz val="8"/>
      <name val="Tahoma"/>
      <family val="2"/>
      <scheme val="minor"/>
    </font>
    <font>
      <b/>
      <sz val="9"/>
      <color rgb="FFFF0000"/>
      <name val="Tahoma"/>
      <family val="2"/>
    </font>
    <font>
      <sz val="10"/>
      <name val="Tahoma"/>
      <family val="2"/>
    </font>
    <font>
      <b/>
      <sz val="10"/>
      <color indexed="8"/>
      <name val="Tahoma"/>
      <family val="2"/>
    </font>
    <font>
      <b/>
      <u/>
      <sz val="8"/>
      <name val="Tahoma"/>
      <family val="2"/>
    </font>
    <font>
      <b/>
      <sz val="8"/>
      <name val="Tahoma"/>
      <family val="2"/>
      <scheme val="minor"/>
    </font>
    <font>
      <sz val="11"/>
      <name val="Tahoma"/>
      <family val="2"/>
    </font>
    <font>
      <sz val="10"/>
      <color theme="1"/>
      <name val="Tahoma"/>
      <family val="2"/>
      <charset val="22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0">
    <xf numFmtId="0" fontId="0" fillId="0" borderId="0"/>
    <xf numFmtId="43" fontId="1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</cellStyleXfs>
  <cellXfs count="142">
    <xf numFmtId="0" fontId="0" fillId="0" borderId="0" xfId="0"/>
    <xf numFmtId="0" fontId="1" fillId="0" borderId="0" xfId="0" applyFont="1" applyAlignment="1">
      <alignment vertical="center"/>
    </xf>
    <xf numFmtId="0" fontId="15" fillId="0" borderId="0" xfId="0" applyFont="1"/>
    <xf numFmtId="0" fontId="3" fillId="0" borderId="0" xfId="9" applyFont="1" applyAlignment="1">
      <alignment vertical="center"/>
    </xf>
    <xf numFmtId="0" fontId="15" fillId="0" borderId="1" xfId="0" applyFont="1" applyBorder="1"/>
    <xf numFmtId="0" fontId="16" fillId="0" borderId="0" xfId="9" applyFont="1" applyAlignment="1">
      <alignment vertical="center"/>
    </xf>
    <xf numFmtId="187" fontId="16" fillId="0" borderId="0" xfId="1" applyNumberFormat="1" applyFont="1" applyAlignment="1">
      <alignment vertical="center"/>
    </xf>
    <xf numFmtId="0" fontId="16" fillId="0" borderId="0" xfId="0" applyFont="1" applyFill="1" applyBorder="1" applyAlignment="1">
      <alignment horizontal="center" vertical="center" wrapText="1"/>
    </xf>
    <xf numFmtId="187" fontId="16" fillId="0" borderId="0" xfId="1" applyNumberFormat="1" applyFont="1" applyBorder="1" applyAlignment="1">
      <alignment horizontal="center" vertic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43" fontId="16" fillId="0" borderId="0" xfId="1" applyFont="1" applyAlignment="1">
      <alignment vertical="center"/>
    </xf>
    <xf numFmtId="43" fontId="18" fillId="0" borderId="0" xfId="0" applyNumberFormat="1" applyFont="1" applyAlignment="1">
      <alignment vertical="center"/>
    </xf>
    <xf numFmtId="43" fontId="16" fillId="0" borderId="0" xfId="0" applyNumberFormat="1" applyFont="1" applyAlignment="1">
      <alignment vertical="center"/>
    </xf>
    <xf numFmtId="43" fontId="19" fillId="0" borderId="0" xfId="0" applyNumberFormat="1" applyFont="1" applyAlignment="1">
      <alignment vertical="center"/>
    </xf>
    <xf numFmtId="0" fontId="10" fillId="0" borderId="0" xfId="0" applyFont="1"/>
    <xf numFmtId="0" fontId="3" fillId="0" borderId="0" xfId="0" applyFont="1"/>
    <xf numFmtId="0" fontId="7" fillId="0" borderId="2" xfId="0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3" xfId="0" applyFont="1" applyBorder="1" applyAlignment="1">
      <alignment vertical="top"/>
    </xf>
    <xf numFmtId="0" fontId="7" fillId="0" borderId="0" xfId="0" applyFont="1"/>
    <xf numFmtId="187" fontId="15" fillId="0" borderId="0" xfId="1" applyNumberFormat="1" applyFont="1"/>
    <xf numFmtId="187" fontId="1" fillId="0" borderId="0" xfId="1" applyNumberFormat="1" applyFont="1" applyAlignment="1">
      <alignment vertical="center"/>
    </xf>
    <xf numFmtId="0" fontId="13" fillId="0" borderId="0" xfId="0" applyFont="1" applyAlignment="1"/>
    <xf numFmtId="0" fontId="13" fillId="0" borderId="0" xfId="0" applyFont="1" applyAlignment="1">
      <alignment horizontal="right"/>
    </xf>
    <xf numFmtId="43" fontId="3" fillId="0" borderId="0" xfId="2" applyNumberFormat="1" applyFont="1" applyAlignment="1">
      <alignment horizontal="right"/>
    </xf>
    <xf numFmtId="0" fontId="1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0" fillId="0" borderId="7" xfId="8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0" fillId="0" borderId="9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0" fillId="0" borderId="0" xfId="8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horizontal="right" vertical="center" wrapText="1"/>
    </xf>
    <xf numFmtId="0" fontId="11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vertical="center" wrapText="1"/>
    </xf>
    <xf numFmtId="3" fontId="10" fillId="0" borderId="0" xfId="0" applyNumberFormat="1" applyFont="1" applyFill="1" applyBorder="1" applyAlignment="1">
      <alignment horizontal="right" vertical="center" wrapText="1"/>
    </xf>
    <xf numFmtId="0" fontId="11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3" fontId="20" fillId="0" borderId="0" xfId="0" applyNumberFormat="1" applyFont="1" applyFill="1" applyBorder="1" applyAlignment="1">
      <alignment horizontal="right" vertical="center" wrapText="1"/>
    </xf>
    <xf numFmtId="187" fontId="16" fillId="0" borderId="0" xfId="0" applyNumberFormat="1" applyFont="1" applyAlignment="1">
      <alignment vertical="center"/>
    </xf>
    <xf numFmtId="0" fontId="7" fillId="0" borderId="14" xfId="0" applyFont="1" applyBorder="1" applyAlignment="1">
      <alignment horizontal="center" vertical="center"/>
    </xf>
    <xf numFmtId="187" fontId="7" fillId="0" borderId="14" xfId="2" applyNumberFormat="1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2" fillId="0" borderId="0" xfId="9" applyFont="1" applyAlignment="1">
      <alignment vertical="center"/>
    </xf>
    <xf numFmtId="187" fontId="22" fillId="0" borderId="0" xfId="1" applyNumberFormat="1" applyFont="1" applyAlignment="1">
      <alignment vertical="center"/>
    </xf>
    <xf numFmtId="0" fontId="23" fillId="0" borderId="4" xfId="9" applyFont="1" applyFill="1" applyBorder="1" applyAlignment="1">
      <alignment horizontal="center" vertical="center"/>
    </xf>
    <xf numFmtId="187" fontId="23" fillId="0" borderId="5" xfId="1" applyNumberFormat="1" applyFont="1" applyFill="1" applyBorder="1" applyAlignment="1">
      <alignment horizontal="center" vertical="center"/>
    </xf>
    <xf numFmtId="187" fontId="23" fillId="0" borderId="4" xfId="1" applyNumberFormat="1" applyFont="1" applyFill="1" applyBorder="1" applyAlignment="1">
      <alignment horizontal="center" vertical="center"/>
    </xf>
    <xf numFmtId="0" fontId="5" fillId="0" borderId="7" xfId="9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9" applyFont="1" applyBorder="1" applyAlignment="1">
      <alignment horizontal="center" vertical="center" wrapText="1"/>
    </xf>
    <xf numFmtId="1" fontId="22" fillId="0" borderId="7" xfId="2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22" fillId="0" borderId="0" xfId="0" applyFont="1"/>
    <xf numFmtId="3" fontId="25" fillId="0" borderId="17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0" fillId="0" borderId="3" xfId="8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right" vertical="center" wrapText="1"/>
    </xf>
    <xf numFmtId="0" fontId="11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Border="1" applyAlignment="1">
      <alignment vertical="center" wrapText="1"/>
    </xf>
    <xf numFmtId="0" fontId="10" fillId="0" borderId="15" xfId="0" applyFont="1" applyBorder="1" applyAlignment="1">
      <alignment horizontal="center" vertical="center" wrapText="1"/>
    </xf>
    <xf numFmtId="187" fontId="7" fillId="0" borderId="3" xfId="2" applyNumberFormat="1" applyFont="1" applyBorder="1" applyAlignment="1">
      <alignment vertical="center"/>
    </xf>
    <xf numFmtId="0" fontId="10" fillId="0" borderId="9" xfId="0" applyFont="1" applyFill="1" applyBorder="1" applyAlignment="1">
      <alignment horizontal="left" vertical="top" wrapText="1"/>
    </xf>
    <xf numFmtId="187" fontId="7" fillId="0" borderId="7" xfId="2" applyNumberFormat="1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9" xfId="0" applyFont="1" applyBorder="1" applyAlignment="1">
      <alignment horizontal="center" vertical="center" wrapText="1"/>
    </xf>
    <xf numFmtId="187" fontId="7" fillId="0" borderId="9" xfId="2" applyNumberFormat="1" applyFont="1" applyBorder="1" applyAlignment="1">
      <alignment vertical="center"/>
    </xf>
    <xf numFmtId="0" fontId="10" fillId="0" borderId="7" xfId="0" applyFont="1" applyFill="1" applyBorder="1" applyAlignment="1">
      <alignment horizontal="left" vertical="center" wrapText="1"/>
    </xf>
    <xf numFmtId="3" fontId="20" fillId="0" borderId="7" xfId="0" applyNumberFormat="1" applyFont="1" applyFill="1" applyBorder="1" applyAlignment="1">
      <alignment horizontal="right" vertical="center" wrapText="1"/>
    </xf>
    <xf numFmtId="3" fontId="20" fillId="0" borderId="3" xfId="0" applyNumberFormat="1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left" vertical="center" wrapText="1"/>
    </xf>
    <xf numFmtId="3" fontId="20" fillId="0" borderId="9" xfId="0" applyNumberFormat="1" applyFont="1" applyFill="1" applyBorder="1" applyAlignment="1">
      <alignment horizontal="right" vertical="center" wrapText="1"/>
    </xf>
    <xf numFmtId="187" fontId="22" fillId="0" borderId="7" xfId="2" applyNumberFormat="1" applyFont="1" applyBorder="1" applyAlignment="1">
      <alignment horizontal="center" vertical="center" wrapText="1"/>
    </xf>
    <xf numFmtId="188" fontId="22" fillId="0" borderId="7" xfId="2" applyNumberFormat="1" applyFont="1" applyBorder="1" applyAlignment="1">
      <alignment horizontal="center" vertical="center" wrapText="1"/>
    </xf>
    <xf numFmtId="1" fontId="22" fillId="0" borderId="3" xfId="2" applyNumberFormat="1" applyFont="1" applyBorder="1" applyAlignment="1">
      <alignment horizontal="center" vertical="center" wrapText="1"/>
    </xf>
    <xf numFmtId="187" fontId="22" fillId="0" borderId="3" xfId="2" applyNumberFormat="1" applyFont="1" applyBorder="1" applyAlignment="1">
      <alignment horizontal="center" vertical="center" wrapText="1"/>
    </xf>
    <xf numFmtId="188" fontId="22" fillId="0" borderId="3" xfId="2" applyNumberFormat="1" applyFont="1" applyBorder="1" applyAlignment="1">
      <alignment horizontal="center" vertical="center" wrapText="1"/>
    </xf>
    <xf numFmtId="0" fontId="5" fillId="0" borderId="18" xfId="9" applyFont="1" applyBorder="1" applyAlignment="1">
      <alignment horizontal="center" vertical="center" wrapText="1"/>
    </xf>
    <xf numFmtId="0" fontId="22" fillId="0" borderId="18" xfId="0" applyFont="1" applyBorder="1" applyAlignment="1">
      <alignment horizontal="left" vertical="center" wrapText="1"/>
    </xf>
    <xf numFmtId="188" fontId="22" fillId="0" borderId="18" xfId="2" applyNumberFormat="1" applyFont="1" applyBorder="1" applyAlignment="1">
      <alignment horizontal="center" vertical="center" wrapText="1"/>
    </xf>
    <xf numFmtId="187" fontId="22" fillId="0" borderId="18" xfId="1" applyNumberFormat="1" applyFont="1" applyBorder="1" applyAlignment="1">
      <alignment horizontal="center" vertical="center" wrapText="1"/>
    </xf>
    <xf numFmtId="1" fontId="13" fillId="0" borderId="4" xfId="2" applyNumberFormat="1" applyFont="1" applyBorder="1" applyAlignment="1">
      <alignment horizontal="center" vertical="center" wrapText="1"/>
    </xf>
    <xf numFmtId="187" fontId="13" fillId="0" borderId="4" xfId="1" applyNumberFormat="1" applyFont="1" applyBorder="1" applyAlignment="1">
      <alignment horizontal="center" vertical="center" wrapText="1"/>
    </xf>
    <xf numFmtId="188" fontId="22" fillId="0" borderId="4" xfId="2" applyNumberFormat="1" applyFont="1" applyBorder="1" applyAlignment="1">
      <alignment horizontal="center" vertical="center" wrapText="1"/>
    </xf>
    <xf numFmtId="187" fontId="7" fillId="0" borderId="4" xfId="2" applyNumberFormat="1" applyFont="1" applyBorder="1" applyAlignment="1">
      <alignment vertical="center"/>
    </xf>
    <xf numFmtId="187" fontId="7" fillId="0" borderId="17" xfId="2" applyNumberFormat="1" applyFont="1" applyBorder="1" applyAlignment="1">
      <alignment vertical="center"/>
    </xf>
    <xf numFmtId="1" fontId="22" fillId="0" borderId="18" xfId="2" applyNumberFormat="1" applyFont="1" applyBorder="1" applyAlignment="1">
      <alignment horizontal="center" vertical="center" wrapText="1"/>
    </xf>
    <xf numFmtId="0" fontId="13" fillId="0" borderId="14" xfId="9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3" fillId="0" borderId="10" xfId="9" applyFont="1" applyFill="1" applyBorder="1" applyAlignment="1">
      <alignment horizontal="center" vertical="center" wrapText="1"/>
    </xf>
    <xf numFmtId="0" fontId="23" fillId="0" borderId="11" xfId="9" applyFont="1" applyFill="1" applyBorder="1" applyAlignment="1">
      <alignment horizontal="center" vertical="center" wrapText="1"/>
    </xf>
    <xf numFmtId="0" fontId="23" fillId="0" borderId="12" xfId="9" applyFont="1" applyFill="1" applyBorder="1" applyAlignment="1">
      <alignment horizontal="center" vertical="center" wrapText="1"/>
    </xf>
    <xf numFmtId="0" fontId="23" fillId="0" borderId="13" xfId="9" applyFont="1" applyFill="1" applyBorder="1" applyAlignment="1">
      <alignment horizontal="center" vertical="center" wrapText="1"/>
    </xf>
    <xf numFmtId="0" fontId="5" fillId="0" borderId="4" xfId="9" applyFont="1" applyBorder="1" applyAlignment="1">
      <alignment horizontal="center" vertical="center"/>
    </xf>
    <xf numFmtId="0" fontId="23" fillId="0" borderId="7" xfId="9" applyFont="1" applyFill="1" applyBorder="1" applyAlignment="1">
      <alignment horizontal="center" vertical="center"/>
    </xf>
    <xf numFmtId="0" fontId="23" fillId="0" borderId="15" xfId="9" applyFont="1" applyFill="1" applyBorder="1" applyAlignment="1">
      <alignment horizontal="center" vertical="center"/>
    </xf>
    <xf numFmtId="0" fontId="23" fillId="0" borderId="9" xfId="9" applyFont="1" applyFill="1" applyBorder="1" applyAlignment="1">
      <alignment horizontal="center" vertical="center"/>
    </xf>
    <xf numFmtId="0" fontId="23" fillId="0" borderId="14" xfId="9" applyFont="1" applyFill="1" applyBorder="1" applyAlignment="1">
      <alignment horizontal="center" vertical="center" wrapText="1"/>
    </xf>
    <xf numFmtId="0" fontId="23" fillId="0" borderId="16" xfId="9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9" fillId="0" borderId="6" xfId="5" applyFont="1" applyBorder="1" applyAlignment="1">
      <alignment horizontal="center" vertical="center" wrapText="1"/>
    </xf>
    <xf numFmtId="0" fontId="9" fillId="0" borderId="8" xfId="5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187" fontId="9" fillId="0" borderId="6" xfId="2" applyNumberFormat="1" applyFont="1" applyFill="1" applyBorder="1" applyAlignment="1">
      <alignment horizontal="center" vertical="center" wrapText="1"/>
    </xf>
    <xf numFmtId="187" fontId="9" fillId="0" borderId="8" xfId="2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187" fontId="9" fillId="0" borderId="6" xfId="2" applyNumberFormat="1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187" fontId="9" fillId="0" borderId="6" xfId="1" applyNumberFormat="1" applyFont="1" applyBorder="1" applyAlignment="1">
      <alignment horizontal="center" vertical="center" wrapText="1"/>
    </xf>
    <xf numFmtId="187" fontId="9" fillId="0" borderId="8" xfId="1" applyNumberFormat="1" applyFont="1" applyBorder="1" applyAlignment="1">
      <alignment horizontal="center" vertical="center" wrapText="1"/>
    </xf>
    <xf numFmtId="187" fontId="7" fillId="0" borderId="15" xfId="2" applyNumberFormat="1" applyFont="1" applyFill="1" applyBorder="1" applyAlignment="1">
      <alignment horizontal="center" vertical="center"/>
    </xf>
  </cellXfs>
  <cellStyles count="10">
    <cellStyle name="Comma" xfId="1" builtinId="3"/>
    <cellStyle name="Comma 2" xfId="2"/>
    <cellStyle name="Comma 3" xfId="3"/>
    <cellStyle name="Comma 4" xfId="4"/>
    <cellStyle name="Normal" xfId="0" builtinId="0"/>
    <cellStyle name="Normal 2" xfId="5"/>
    <cellStyle name="Normal 3" xfId="6"/>
    <cellStyle name="เครื่องหมายจุลภาค 2" xfId="7"/>
    <cellStyle name="ปกติ 2" xfId="8"/>
    <cellStyle name="ปกติ_01 เหนือบน 1 (2เมย52)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L15"/>
  <sheetViews>
    <sheetView showGridLines="0" tabSelected="1" view="pageBreakPreview" zoomScaleSheetLayoutView="100" workbookViewId="0">
      <selection activeCell="F18" sqref="F18"/>
    </sheetView>
  </sheetViews>
  <sheetFormatPr defaultColWidth="9" defaultRowHeight="14.25"/>
  <cols>
    <col min="1" max="1" width="8.625" style="2" customWidth="1"/>
    <col min="2" max="2" width="30.625" style="2" customWidth="1"/>
    <col min="3" max="3" width="8.625" style="2" customWidth="1"/>
    <col min="4" max="4" width="14" style="21" customWidth="1"/>
    <col min="5" max="5" width="8.625" style="2" customWidth="1"/>
    <col min="6" max="6" width="16.75" style="21" customWidth="1"/>
    <col min="7" max="7" width="8.625" style="2" customWidth="1"/>
    <col min="8" max="8" width="13.625" style="21" customWidth="1"/>
    <col min="9" max="9" width="8.625" style="2" customWidth="1"/>
    <col min="10" max="10" width="13.625" style="21" customWidth="1"/>
    <col min="11" max="11" width="13.125" style="2" bestFit="1" customWidth="1"/>
    <col min="12" max="16384" width="9" style="2"/>
  </cols>
  <sheetData>
    <row r="1" spans="1:12" ht="15">
      <c r="A1" s="1" t="s">
        <v>11</v>
      </c>
      <c r="B1" s="1"/>
      <c r="C1" s="1"/>
      <c r="D1" s="22"/>
      <c r="E1" s="1"/>
      <c r="F1" s="22"/>
      <c r="G1" s="1"/>
      <c r="H1" s="22"/>
      <c r="I1" s="1"/>
      <c r="J1" s="22"/>
    </row>
    <row r="2" spans="1:12" ht="36.75" customHeight="1">
      <c r="A2" s="63"/>
      <c r="B2" s="113" t="s">
        <v>13</v>
      </c>
      <c r="C2" s="113"/>
      <c r="D2" s="113"/>
      <c r="E2" s="113"/>
      <c r="F2" s="113"/>
      <c r="G2" s="113"/>
      <c r="H2" s="113"/>
      <c r="I2" s="113"/>
      <c r="J2" s="113"/>
    </row>
    <row r="3" spans="1:12">
      <c r="A3" s="64"/>
      <c r="B3" s="64"/>
      <c r="C3" s="64"/>
      <c r="D3" s="65"/>
      <c r="E3" s="64"/>
      <c r="F3" s="65"/>
      <c r="G3" s="64"/>
      <c r="H3" s="65"/>
      <c r="I3" s="64"/>
      <c r="J3" s="65"/>
    </row>
    <row r="4" spans="1:12" ht="14.25" customHeight="1">
      <c r="A4" s="119" t="s">
        <v>2</v>
      </c>
      <c r="B4" s="119" t="s">
        <v>1</v>
      </c>
      <c r="C4" s="114" t="s">
        <v>3</v>
      </c>
      <c r="D4" s="122"/>
      <c r="E4" s="124" t="s">
        <v>56</v>
      </c>
      <c r="F4" s="125"/>
      <c r="G4" s="124" t="s">
        <v>57</v>
      </c>
      <c r="H4" s="125"/>
      <c r="I4" s="114" t="s">
        <v>63</v>
      </c>
      <c r="J4" s="115"/>
    </row>
    <row r="5" spans="1:12" ht="14.25" customHeight="1">
      <c r="A5" s="120"/>
      <c r="B5" s="120"/>
      <c r="C5" s="116"/>
      <c r="D5" s="123"/>
      <c r="E5" s="126"/>
      <c r="F5" s="127"/>
      <c r="G5" s="128"/>
      <c r="H5" s="129"/>
      <c r="I5" s="116"/>
      <c r="J5" s="117"/>
    </row>
    <row r="6" spans="1:12">
      <c r="A6" s="121"/>
      <c r="B6" s="121"/>
      <c r="C6" s="66" t="s">
        <v>5</v>
      </c>
      <c r="D6" s="67" t="s">
        <v>6</v>
      </c>
      <c r="E6" s="66" t="s">
        <v>5</v>
      </c>
      <c r="F6" s="67" t="s">
        <v>6</v>
      </c>
      <c r="G6" s="66" t="s">
        <v>5</v>
      </c>
      <c r="H6" s="68" t="s">
        <v>6</v>
      </c>
      <c r="I6" s="66" t="s">
        <v>5</v>
      </c>
      <c r="J6" s="68" t="s">
        <v>6</v>
      </c>
      <c r="K6" s="10"/>
      <c r="L6" s="29"/>
    </row>
    <row r="7" spans="1:12" ht="45.75" customHeight="1">
      <c r="A7" s="69">
        <v>1</v>
      </c>
      <c r="B7" s="78" t="s">
        <v>17</v>
      </c>
      <c r="C7" s="72">
        <f>COUNTIF(สุโขทัย!J6:J15,สุโขทัย!$J$23)</f>
        <v>10</v>
      </c>
      <c r="D7" s="97">
        <f>SUMIF(สุโขทัย!J6:J15,สุโขทัย!$J$23,สุโขทัย!D6:D15)</f>
        <v>85878800</v>
      </c>
      <c r="E7" s="72">
        <f>COUNTIF(สุโขทัย!K6:K15,สุโขทัย!$J$23)</f>
        <v>10</v>
      </c>
      <c r="F7" s="97">
        <f>SUMIF(สุโขทัย!K6:K15,สุโขทัย!$J$23,สุโขทัย!E6:E15)</f>
        <v>85878800</v>
      </c>
      <c r="G7" s="98">
        <f>COUNTIF(สุโขทัย!L6:L15,สุโขทัย!$J$23)</f>
        <v>0</v>
      </c>
      <c r="H7" s="97">
        <f>SUMIF(สุโขทัย!L6:L15,สุโขทัย!$J$23,สุโขทัย!F6:F15)</f>
        <v>0</v>
      </c>
      <c r="I7" s="98">
        <f>COUNTIF(สุโขทัย!M6:M15,สุโขทัย!$J$23)</f>
        <v>0</v>
      </c>
      <c r="J7" s="97">
        <f>SUMIF(สุโขทัย!M6:M15,สุโขทัย!$J$23,สุโขทัย!D6:D15)</f>
        <v>0</v>
      </c>
      <c r="K7" s="11"/>
      <c r="L7" s="12"/>
    </row>
    <row r="8" spans="1:12" s="4" customFormat="1" ht="45.75" customHeight="1">
      <c r="A8" s="71">
        <v>2</v>
      </c>
      <c r="B8" s="70" t="s">
        <v>8</v>
      </c>
      <c r="C8" s="99">
        <f>COUNTIF(สุโขทัย!J16:J17,สุโขทัย!$J$23)</f>
        <v>2</v>
      </c>
      <c r="D8" s="100">
        <f>SUMIF(สุโขทัย!J16:J17,สุโขทัย!$J$23,สุโขทัย!D16:D17)</f>
        <v>42088300</v>
      </c>
      <c r="E8" s="99">
        <f>COUNTIF(สุโขทัย!K16:K17,สุโขทัย!$J$23)</f>
        <v>2</v>
      </c>
      <c r="F8" s="100">
        <f>SUMIF(สุโขทัย!K16:K17,สุโขทัย!$J$23,สุโขทัย!E16:E17)</f>
        <v>42088300</v>
      </c>
      <c r="G8" s="101">
        <f>COUNTIF(สุโขทัย!L16:L17,สุโขทัย!$J$23)</f>
        <v>0</v>
      </c>
      <c r="H8" s="100">
        <f>SUMIF(สุโขทัย!L16:L17,สุโขทัย!$J$23,สุโขทัย!F16:F17)</f>
        <v>0</v>
      </c>
      <c r="I8" s="101">
        <f>COUNTIF(สุโขทัย!M16:M17,สุโขทัย!$J$23)</f>
        <v>0</v>
      </c>
      <c r="J8" s="100">
        <f>SUMIF(สุโขทัย!M16:M17,สุโขทัย!$J$23,สุโขทัย!D16:D17)</f>
        <v>0</v>
      </c>
      <c r="K8" s="11"/>
      <c r="L8" s="12"/>
    </row>
    <row r="9" spans="1:12" s="4" customFormat="1" ht="45.75" customHeight="1">
      <c r="A9" s="71">
        <v>3</v>
      </c>
      <c r="B9" s="70" t="s">
        <v>9</v>
      </c>
      <c r="C9" s="99">
        <f>COUNTIF(สุโขทัย!J18:J22,สุโขทัย!$J$23)</f>
        <v>5</v>
      </c>
      <c r="D9" s="100">
        <f>SUMIF(สุโขทัย!J18:J22,สุโขทัย!$J$23,สุโขทัย!D18:D22)</f>
        <v>59529000</v>
      </c>
      <c r="E9" s="99">
        <f>COUNTIF(สุโขทัย!K18:K22,สุโขทัย!$J$23)</f>
        <v>5</v>
      </c>
      <c r="F9" s="100">
        <f>SUMIF(สุโขทัย!K18:K22,สุโขทัย!$J$23,สุโขทัย!E18:E22)</f>
        <v>59529000</v>
      </c>
      <c r="G9" s="101">
        <f>COUNTIF(สุโขทัย!L18:L22,สุโขทัย!$J$23)</f>
        <v>0</v>
      </c>
      <c r="H9" s="100">
        <f>SUMIF(สุโขทัย!L18:L22,สุโขทัย!$J$23,สุโขทัย!F18:F22)</f>
        <v>0</v>
      </c>
      <c r="I9" s="101">
        <f>COUNTIF(สุโขทัย!M18:M22,สุโขทัย!$J$23)</f>
        <v>0</v>
      </c>
      <c r="J9" s="100">
        <f>SUMIF(สุโขทัย!M18:M22,สุโขทัย!$J$23,สุโขทัย!D18:D22)</f>
        <v>0</v>
      </c>
      <c r="K9" s="11"/>
      <c r="L9" s="12"/>
    </row>
    <row r="10" spans="1:12" s="40" customFormat="1" ht="45.75" customHeight="1">
      <c r="A10" s="102"/>
      <c r="B10" s="103" t="s">
        <v>16</v>
      </c>
      <c r="C10" s="111">
        <v>1</v>
      </c>
      <c r="D10" s="105">
        <v>10000000</v>
      </c>
      <c r="E10" s="111">
        <v>1</v>
      </c>
      <c r="F10" s="105">
        <v>10000000</v>
      </c>
      <c r="G10" s="104">
        <v>0</v>
      </c>
      <c r="H10" s="105">
        <v>0</v>
      </c>
      <c r="I10" s="104">
        <v>0</v>
      </c>
      <c r="J10" s="105">
        <v>0</v>
      </c>
      <c r="K10" s="11"/>
      <c r="L10" s="12"/>
    </row>
    <row r="11" spans="1:12" ht="45.75" customHeight="1">
      <c r="A11" s="118" t="s">
        <v>7</v>
      </c>
      <c r="B11" s="118"/>
      <c r="C11" s="106">
        <f>SUM(C7:C10)</f>
        <v>18</v>
      </c>
      <c r="D11" s="107">
        <f>SUM(D7:D10)</f>
        <v>197496100</v>
      </c>
      <c r="E11" s="106">
        <f t="shared" ref="E11:J11" si="0">SUM(E7:E10)</f>
        <v>18</v>
      </c>
      <c r="F11" s="107">
        <f>SUM(F7:F10)</f>
        <v>197496100</v>
      </c>
      <c r="G11" s="108">
        <f t="shared" si="0"/>
        <v>0</v>
      </c>
      <c r="H11" s="107">
        <f t="shared" si="0"/>
        <v>0</v>
      </c>
      <c r="I11" s="108">
        <f t="shared" si="0"/>
        <v>0</v>
      </c>
      <c r="J11" s="107">
        <f t="shared" si="0"/>
        <v>0</v>
      </c>
      <c r="K11" s="57">
        <f>F11+H11+J11</f>
        <v>197496100</v>
      </c>
      <c r="L11" s="14"/>
    </row>
    <row r="12" spans="1:12" ht="23.25" customHeight="1">
      <c r="A12" s="112" t="s">
        <v>52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3"/>
      <c r="L12" s="14"/>
    </row>
    <row r="13" spans="1:12" ht="14.25" customHeight="1">
      <c r="C13" s="21"/>
      <c r="D13" s="2"/>
      <c r="E13" s="32"/>
      <c r="F13" s="2"/>
      <c r="G13" s="21"/>
      <c r="H13" s="13"/>
      <c r="I13" s="21"/>
      <c r="J13" s="13"/>
    </row>
    <row r="14" spans="1:12" ht="27.75" customHeight="1">
      <c r="A14" s="3"/>
      <c r="K14" s="13"/>
      <c r="L14" s="14"/>
    </row>
    <row r="15" spans="1:12" s="9" customFormat="1">
      <c r="A15" s="5"/>
      <c r="B15" s="5"/>
      <c r="C15" s="5"/>
      <c r="D15" s="6"/>
      <c r="E15" s="7"/>
      <c r="F15" s="8"/>
      <c r="G15" s="7"/>
      <c r="H15" s="8"/>
      <c r="I15" s="7"/>
      <c r="J15" s="8"/>
    </row>
  </sheetData>
  <mergeCells count="9">
    <mergeCell ref="A12:J12"/>
    <mergeCell ref="B2:J2"/>
    <mergeCell ref="I4:J5"/>
    <mergeCell ref="A11:B11"/>
    <mergeCell ref="A4:A6"/>
    <mergeCell ref="B4:B6"/>
    <mergeCell ref="C4:D5"/>
    <mergeCell ref="E4:F5"/>
    <mergeCell ref="G4:H5"/>
  </mergeCells>
  <printOptions horizontalCentered="1"/>
  <pageMargins left="7.874015748031496E-2" right="7.874015748031496E-2" top="0.27559055118110237" bottom="0.19685039370078741" header="0.11811023622047245" footer="0.11811023622047245"/>
  <pageSetup paperSize="9" scale="95" orientation="landscape" r:id="rId1"/>
  <headerFooter>
    <oddFooter>&amp;C&amp;8&amp;A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Y38"/>
  <sheetViews>
    <sheetView showGridLines="0" view="pageBreakPreview" topLeftCell="A7" zoomScaleSheetLayoutView="100" workbookViewId="0">
      <selection activeCell="C31" sqref="C31"/>
    </sheetView>
  </sheetViews>
  <sheetFormatPr defaultColWidth="9" defaultRowHeight="11.25"/>
  <cols>
    <col min="1" max="1" width="4.625" style="15" customWidth="1"/>
    <col min="2" max="2" width="20.625" style="15" customWidth="1"/>
    <col min="3" max="3" width="30.625" style="16" customWidth="1"/>
    <col min="4" max="4" width="11.875" style="25" customWidth="1"/>
    <col min="5" max="5" width="12.25" style="20" customWidth="1"/>
    <col min="6" max="6" width="13.25" style="37" customWidth="1"/>
    <col min="7" max="7" width="9.375" style="20" customWidth="1"/>
    <col min="8" max="8" width="55.75" style="20" customWidth="1"/>
    <col min="9" max="9" width="9.625" style="15" customWidth="1"/>
    <col min="10" max="16384" width="9" style="20"/>
  </cols>
  <sheetData>
    <row r="1" spans="1:51" s="15" customFormat="1" ht="14.25" customHeight="1">
      <c r="A1" s="23" t="s">
        <v>0</v>
      </c>
      <c r="C1" s="23"/>
      <c r="D1" s="24"/>
      <c r="E1" s="23"/>
      <c r="F1" s="24"/>
      <c r="G1" s="23"/>
      <c r="H1" s="74"/>
      <c r="I1" s="23"/>
    </row>
    <row r="2" spans="1:51" s="15" customFormat="1" ht="14.25" customHeight="1">
      <c r="A2" s="38" t="s">
        <v>11</v>
      </c>
      <c r="C2" s="38"/>
      <c r="D2" s="38"/>
      <c r="E2" s="38"/>
      <c r="F2" s="24"/>
      <c r="G2" s="38"/>
      <c r="H2" s="38"/>
      <c r="I2" s="38"/>
    </row>
    <row r="3" spans="1:51" s="15" customFormat="1" ht="14.25" customHeight="1">
      <c r="A3" s="39"/>
      <c r="C3" s="39"/>
      <c r="D3" s="39"/>
      <c r="E3" s="39"/>
      <c r="F3" s="36"/>
      <c r="G3" s="39"/>
      <c r="H3" s="39"/>
    </row>
    <row r="4" spans="1:51" s="16" customFormat="1" ht="14.25" customHeight="1">
      <c r="A4" s="130" t="s">
        <v>15</v>
      </c>
      <c r="B4" s="132" t="s">
        <v>1</v>
      </c>
      <c r="C4" s="132" t="s">
        <v>12</v>
      </c>
      <c r="D4" s="133" t="s">
        <v>22</v>
      </c>
      <c r="E4" s="137" t="s">
        <v>62</v>
      </c>
      <c r="F4" s="137" t="s">
        <v>55</v>
      </c>
      <c r="G4" s="139" t="s">
        <v>63</v>
      </c>
      <c r="H4" s="135" t="s">
        <v>38</v>
      </c>
      <c r="I4" s="130" t="s">
        <v>61</v>
      </c>
      <c r="J4" s="133" t="s">
        <v>22</v>
      </c>
      <c r="K4" s="137" t="s">
        <v>54</v>
      </c>
      <c r="L4" s="137" t="s">
        <v>55</v>
      </c>
      <c r="M4" s="139" t="s">
        <v>4</v>
      </c>
    </row>
    <row r="5" spans="1:51" s="16" customFormat="1" ht="32.25" customHeight="1">
      <c r="A5" s="131"/>
      <c r="B5" s="132"/>
      <c r="C5" s="132"/>
      <c r="D5" s="134"/>
      <c r="E5" s="138"/>
      <c r="F5" s="138"/>
      <c r="G5" s="140"/>
      <c r="H5" s="136"/>
      <c r="I5" s="131"/>
      <c r="J5" s="134"/>
      <c r="K5" s="138"/>
      <c r="L5" s="138"/>
      <c r="M5" s="140"/>
    </row>
    <row r="6" spans="1:51" s="17" customFormat="1" ht="82.5" customHeight="1">
      <c r="A6" s="34">
        <v>1</v>
      </c>
      <c r="B6" s="33" t="s">
        <v>18</v>
      </c>
      <c r="C6" s="92" t="s">
        <v>20</v>
      </c>
      <c r="D6" s="93">
        <v>14650000</v>
      </c>
      <c r="E6" s="93">
        <v>14650000</v>
      </c>
      <c r="F6" s="87">
        <v>0</v>
      </c>
      <c r="G6" s="30"/>
      <c r="H6" s="73" t="s">
        <v>39</v>
      </c>
      <c r="I6" s="34">
        <v>2</v>
      </c>
      <c r="J6" s="31" t="s">
        <v>60</v>
      </c>
      <c r="K6" s="31" t="s">
        <v>60</v>
      </c>
      <c r="L6" s="31"/>
      <c r="M6" s="31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</row>
    <row r="7" spans="1:51" s="19" customFormat="1" ht="70.5" customHeight="1">
      <c r="A7" s="27">
        <v>2</v>
      </c>
      <c r="B7" s="79"/>
      <c r="C7" s="35" t="s">
        <v>50</v>
      </c>
      <c r="D7" s="94">
        <v>7500000</v>
      </c>
      <c r="E7" s="94">
        <v>7500000</v>
      </c>
      <c r="F7" s="85">
        <v>0</v>
      </c>
      <c r="G7" s="28"/>
      <c r="H7" s="77" t="s">
        <v>40</v>
      </c>
      <c r="I7" s="27">
        <v>3</v>
      </c>
      <c r="J7" s="31" t="s">
        <v>60</v>
      </c>
      <c r="K7" s="31" t="s">
        <v>60</v>
      </c>
      <c r="L7" s="31"/>
      <c r="M7" s="31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</row>
    <row r="8" spans="1:51" s="19" customFormat="1" ht="49.5" customHeight="1">
      <c r="A8" s="88">
        <v>3</v>
      </c>
      <c r="B8" s="79"/>
      <c r="C8" s="95" t="s">
        <v>24</v>
      </c>
      <c r="D8" s="94">
        <v>7661800</v>
      </c>
      <c r="E8" s="94">
        <v>7661800</v>
      </c>
      <c r="F8" s="85">
        <v>0</v>
      </c>
      <c r="G8" s="26"/>
      <c r="H8" s="35" t="s">
        <v>41</v>
      </c>
      <c r="I8" s="27">
        <v>6</v>
      </c>
      <c r="J8" s="31" t="s">
        <v>60</v>
      </c>
      <c r="K8" s="31" t="s">
        <v>60</v>
      </c>
      <c r="L8" s="31"/>
      <c r="M8" s="31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</row>
    <row r="9" spans="1:51" s="19" customFormat="1" ht="49.5" customHeight="1">
      <c r="A9" s="27">
        <v>4</v>
      </c>
      <c r="B9" s="79"/>
      <c r="C9" s="35" t="s">
        <v>25</v>
      </c>
      <c r="D9" s="94">
        <v>9327000</v>
      </c>
      <c r="E9" s="94">
        <v>9327000</v>
      </c>
      <c r="F9" s="85">
        <v>0</v>
      </c>
      <c r="G9" s="26"/>
      <c r="H9" s="35" t="s">
        <v>42</v>
      </c>
      <c r="I9" s="27">
        <v>7</v>
      </c>
      <c r="J9" s="31" t="s">
        <v>60</v>
      </c>
      <c r="K9" s="31" t="s">
        <v>60</v>
      </c>
      <c r="L9" s="31"/>
      <c r="M9" s="31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</row>
    <row r="10" spans="1:51" s="19" customFormat="1" ht="50.1" customHeight="1">
      <c r="A10" s="88">
        <v>5</v>
      </c>
      <c r="B10" s="79"/>
      <c r="C10" s="35" t="s">
        <v>26</v>
      </c>
      <c r="D10" s="94">
        <v>8000000</v>
      </c>
      <c r="E10" s="94">
        <v>8000000</v>
      </c>
      <c r="F10" s="85">
        <v>0</v>
      </c>
      <c r="G10" s="26"/>
      <c r="H10" s="35" t="s">
        <v>43</v>
      </c>
      <c r="I10" s="27">
        <v>8</v>
      </c>
      <c r="J10" s="31" t="s">
        <v>60</v>
      </c>
      <c r="K10" s="31" t="s">
        <v>60</v>
      </c>
      <c r="L10" s="31"/>
      <c r="M10" s="31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</row>
    <row r="11" spans="1:51" s="19" customFormat="1" ht="60" customHeight="1">
      <c r="A11" s="27">
        <v>6</v>
      </c>
      <c r="B11" s="79"/>
      <c r="C11" s="35" t="s">
        <v>27</v>
      </c>
      <c r="D11" s="94">
        <v>7900000</v>
      </c>
      <c r="E11" s="94">
        <v>7900000</v>
      </c>
      <c r="F11" s="85">
        <v>0</v>
      </c>
      <c r="G11" s="26"/>
      <c r="H11" s="35" t="s">
        <v>44</v>
      </c>
      <c r="I11" s="27">
        <v>9</v>
      </c>
      <c r="J11" s="31" t="s">
        <v>60</v>
      </c>
      <c r="K11" s="31" t="s">
        <v>60</v>
      </c>
      <c r="L11" s="31"/>
      <c r="M11" s="31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</row>
    <row r="12" spans="1:51" s="19" customFormat="1" ht="60" customHeight="1">
      <c r="A12" s="88">
        <v>7</v>
      </c>
      <c r="B12" s="79"/>
      <c r="C12" s="35" t="s">
        <v>28</v>
      </c>
      <c r="D12" s="94">
        <v>8000000</v>
      </c>
      <c r="E12" s="94">
        <v>8000000</v>
      </c>
      <c r="F12" s="85">
        <v>0</v>
      </c>
      <c r="G12" s="26"/>
      <c r="H12" s="35" t="s">
        <v>45</v>
      </c>
      <c r="I12" s="27">
        <v>10</v>
      </c>
      <c r="J12" s="31" t="s">
        <v>60</v>
      </c>
      <c r="K12" s="31" t="s">
        <v>60</v>
      </c>
      <c r="L12" s="31"/>
      <c r="M12" s="31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</row>
    <row r="13" spans="1:51" s="19" customFormat="1" ht="51.75" customHeight="1">
      <c r="A13" s="27">
        <v>8</v>
      </c>
      <c r="B13" s="79"/>
      <c r="C13" s="35" t="s">
        <v>31</v>
      </c>
      <c r="D13" s="94">
        <v>9000000</v>
      </c>
      <c r="E13" s="94">
        <v>9000000</v>
      </c>
      <c r="F13" s="85">
        <v>0</v>
      </c>
      <c r="G13" s="31"/>
      <c r="H13" s="35" t="s">
        <v>46</v>
      </c>
      <c r="I13" s="27">
        <v>13</v>
      </c>
      <c r="J13" s="31" t="s">
        <v>60</v>
      </c>
      <c r="K13" s="31" t="s">
        <v>60</v>
      </c>
      <c r="L13" s="31"/>
      <c r="M13" s="31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</row>
    <row r="14" spans="1:51" s="19" customFormat="1" ht="69.95" customHeight="1">
      <c r="A14" s="88">
        <v>9</v>
      </c>
      <c r="B14" s="79"/>
      <c r="C14" s="35" t="s">
        <v>33</v>
      </c>
      <c r="D14" s="94">
        <v>9840000</v>
      </c>
      <c r="E14" s="94">
        <v>9840000</v>
      </c>
      <c r="F14" s="85">
        <v>0</v>
      </c>
      <c r="G14" s="31"/>
      <c r="H14" s="35" t="s">
        <v>51</v>
      </c>
      <c r="I14" s="27">
        <v>14</v>
      </c>
      <c r="J14" s="31" t="s">
        <v>60</v>
      </c>
      <c r="K14" s="31" t="s">
        <v>60</v>
      </c>
      <c r="L14" s="31"/>
      <c r="M14" s="31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</row>
    <row r="15" spans="1:51" s="19" customFormat="1" ht="84.95" customHeight="1">
      <c r="A15" s="27">
        <v>10</v>
      </c>
      <c r="B15" s="79"/>
      <c r="C15" s="35" t="s">
        <v>32</v>
      </c>
      <c r="D15" s="94">
        <v>4000000</v>
      </c>
      <c r="E15" s="94">
        <v>4000000</v>
      </c>
      <c r="F15" s="85">
        <v>0</v>
      </c>
      <c r="H15" s="35" t="s">
        <v>64</v>
      </c>
      <c r="I15" s="27">
        <v>15</v>
      </c>
      <c r="J15" s="31" t="s">
        <v>60</v>
      </c>
      <c r="K15" s="31" t="s">
        <v>60</v>
      </c>
      <c r="L15" s="31"/>
      <c r="M15" s="31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</row>
    <row r="16" spans="1:51" s="19" customFormat="1" ht="50.1" customHeight="1">
      <c r="A16" s="88">
        <v>11</v>
      </c>
      <c r="B16" s="35" t="s">
        <v>19</v>
      </c>
      <c r="C16" s="95" t="s">
        <v>10</v>
      </c>
      <c r="D16" s="94">
        <v>32588300</v>
      </c>
      <c r="E16" s="94">
        <v>32588300</v>
      </c>
      <c r="F16" s="85">
        <v>0</v>
      </c>
      <c r="G16" s="26"/>
      <c r="H16" s="35" t="s">
        <v>59</v>
      </c>
      <c r="I16" s="27">
        <v>1</v>
      </c>
      <c r="J16" s="31" t="s">
        <v>60</v>
      </c>
      <c r="K16" s="31" t="s">
        <v>60</v>
      </c>
      <c r="L16" s="31"/>
      <c r="M16" s="31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</row>
    <row r="17" spans="1:51" s="19" customFormat="1" ht="50.1" customHeight="1">
      <c r="A17" s="27">
        <v>12</v>
      </c>
      <c r="B17" s="35"/>
      <c r="C17" s="35" t="s">
        <v>30</v>
      </c>
      <c r="D17" s="94">
        <v>9500000</v>
      </c>
      <c r="E17" s="94">
        <v>9500000</v>
      </c>
      <c r="F17" s="85">
        <v>0</v>
      </c>
      <c r="H17" s="35" t="s">
        <v>47</v>
      </c>
      <c r="I17" s="27">
        <v>12</v>
      </c>
      <c r="J17" s="31" t="s">
        <v>60</v>
      </c>
      <c r="K17" s="31" t="s">
        <v>60</v>
      </c>
      <c r="L17" s="31"/>
      <c r="M17" s="31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</row>
    <row r="18" spans="1:51" s="19" customFormat="1" ht="60" customHeight="1">
      <c r="A18" s="88">
        <v>13</v>
      </c>
      <c r="B18" s="35" t="s">
        <v>14</v>
      </c>
      <c r="C18" s="35" t="s">
        <v>21</v>
      </c>
      <c r="D18" s="94">
        <v>7999000</v>
      </c>
      <c r="E18" s="94">
        <v>7999000</v>
      </c>
      <c r="F18" s="85">
        <v>0</v>
      </c>
      <c r="G18" s="26"/>
      <c r="H18" s="35" t="s">
        <v>48</v>
      </c>
      <c r="I18" s="27">
        <v>4</v>
      </c>
      <c r="J18" s="31" t="s">
        <v>60</v>
      </c>
      <c r="K18" s="31" t="s">
        <v>60</v>
      </c>
      <c r="L18" s="31"/>
      <c r="M18" s="31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</row>
    <row r="19" spans="1:51" s="19" customFormat="1" ht="54.95" customHeight="1">
      <c r="A19" s="27">
        <v>14</v>
      </c>
      <c r="B19" s="35"/>
      <c r="C19" s="35" t="s">
        <v>23</v>
      </c>
      <c r="D19" s="94">
        <v>6620000</v>
      </c>
      <c r="E19" s="94">
        <v>6620000</v>
      </c>
      <c r="F19" s="85">
        <v>0</v>
      </c>
      <c r="G19" s="26"/>
      <c r="H19" s="35" t="s">
        <v>58</v>
      </c>
      <c r="I19" s="27">
        <v>5</v>
      </c>
      <c r="J19" s="31" t="s">
        <v>60</v>
      </c>
      <c r="K19" s="31" t="s">
        <v>60</v>
      </c>
      <c r="L19" s="31"/>
      <c r="M19" s="31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</row>
    <row r="20" spans="1:51" s="19" customFormat="1" ht="93.75" customHeight="1">
      <c r="A20" s="88">
        <v>15</v>
      </c>
      <c r="B20" s="35"/>
      <c r="C20" s="35" t="s">
        <v>29</v>
      </c>
      <c r="D20" s="94">
        <v>6950000</v>
      </c>
      <c r="E20" s="94">
        <v>6950000</v>
      </c>
      <c r="F20" s="85">
        <v>0</v>
      </c>
      <c r="G20" s="26"/>
      <c r="H20" s="35" t="s">
        <v>65</v>
      </c>
      <c r="I20" s="27">
        <v>11</v>
      </c>
      <c r="J20" s="31" t="s">
        <v>60</v>
      </c>
      <c r="K20" s="31" t="s">
        <v>60</v>
      </c>
      <c r="L20" s="31"/>
      <c r="M20" s="31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</row>
    <row r="21" spans="1:51" s="19" customFormat="1" ht="60" customHeight="1">
      <c r="A21" s="27">
        <v>16</v>
      </c>
      <c r="B21" s="35"/>
      <c r="C21" s="35" t="s">
        <v>34</v>
      </c>
      <c r="D21" s="94">
        <v>7960000</v>
      </c>
      <c r="E21" s="94">
        <v>7960000</v>
      </c>
      <c r="F21" s="85">
        <v>0</v>
      </c>
      <c r="G21" s="31"/>
      <c r="H21" s="89" t="s">
        <v>49</v>
      </c>
      <c r="I21" s="27">
        <v>16</v>
      </c>
      <c r="J21" s="31" t="s">
        <v>60</v>
      </c>
      <c r="K21" s="31" t="s">
        <v>60</v>
      </c>
      <c r="L21" s="31"/>
      <c r="M21" s="31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</row>
    <row r="22" spans="1:51" s="19" customFormat="1" ht="60" customHeight="1">
      <c r="A22" s="90">
        <v>17</v>
      </c>
      <c r="B22" s="44"/>
      <c r="C22" s="44" t="s">
        <v>53</v>
      </c>
      <c r="D22" s="96">
        <v>30000000</v>
      </c>
      <c r="E22" s="96">
        <v>30000000</v>
      </c>
      <c r="F22" s="91">
        <v>0</v>
      </c>
      <c r="G22" s="45"/>
      <c r="H22" s="86" t="s">
        <v>66</v>
      </c>
      <c r="I22" s="43">
        <v>17</v>
      </c>
      <c r="J22" s="31" t="s">
        <v>60</v>
      </c>
      <c r="K22" s="31" t="s">
        <v>60</v>
      </c>
      <c r="L22" s="31"/>
      <c r="M22" s="31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</row>
    <row r="23" spans="1:51" s="19" customFormat="1" ht="29.25" customHeight="1">
      <c r="A23" s="80"/>
      <c r="B23" s="141" t="s">
        <v>16</v>
      </c>
      <c r="C23" s="141"/>
      <c r="D23" s="81">
        <v>10000000</v>
      </c>
      <c r="E23" s="81">
        <v>10000000</v>
      </c>
      <c r="F23" s="109">
        <v>0</v>
      </c>
      <c r="G23" s="82"/>
      <c r="H23" s="83"/>
      <c r="I23" s="84"/>
      <c r="J23" s="31" t="s">
        <v>60</v>
      </c>
      <c r="K23" s="31"/>
      <c r="L23" s="31"/>
      <c r="M23" s="31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</row>
    <row r="24" spans="1:51" s="19" customFormat="1" ht="29.25" customHeight="1" thickBot="1">
      <c r="A24" s="58"/>
      <c r="B24" s="59"/>
      <c r="C24" s="59"/>
      <c r="D24" s="75">
        <f>SUM(D6:D23)</f>
        <v>197496100</v>
      </c>
      <c r="E24" s="75">
        <f>SUM(E6:E23)</f>
        <v>197496100</v>
      </c>
      <c r="F24" s="110">
        <f>SUM(F6:F23)</f>
        <v>0</v>
      </c>
      <c r="G24" s="60"/>
      <c r="H24" s="61"/>
      <c r="I24" s="62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</row>
    <row r="25" spans="1:51" s="19" customFormat="1" ht="24.95" hidden="1" customHeight="1" thickTop="1">
      <c r="A25" s="42"/>
      <c r="B25" s="46"/>
      <c r="C25" s="47" t="s">
        <v>37</v>
      </c>
      <c r="D25" s="48">
        <f>SUMIF($E6:$E23,#REF!,$D6:$D23)</f>
        <v>0</v>
      </c>
      <c r="E25" s="76"/>
      <c r="F25" s="49"/>
      <c r="G25" s="50"/>
      <c r="H25" s="51"/>
      <c r="I25" s="41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</row>
    <row r="26" spans="1:51" s="19" customFormat="1" ht="24.95" hidden="1" customHeight="1">
      <c r="A26" s="42"/>
      <c r="B26" s="46"/>
      <c r="C26" s="47" t="s">
        <v>35</v>
      </c>
      <c r="D26" s="52">
        <f>SUMIF($F6:$F21,#REF!,$D6:$D21)</f>
        <v>0</v>
      </c>
      <c r="E26" s="32"/>
      <c r="F26" s="53"/>
      <c r="G26" s="32"/>
      <c r="H26" s="54"/>
      <c r="I26" s="42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</row>
    <row r="27" spans="1:51" s="19" customFormat="1" ht="24.95" hidden="1" customHeight="1">
      <c r="A27" s="42"/>
      <c r="B27" s="46"/>
      <c r="C27" s="47" t="s">
        <v>36</v>
      </c>
      <c r="D27" s="52">
        <f>SUMIF($G6:$G21,#REF!,$D6:$D21)</f>
        <v>0</v>
      </c>
      <c r="E27" s="32"/>
      <c r="F27" s="53"/>
      <c r="G27" s="32"/>
      <c r="H27" s="54"/>
      <c r="I27" s="42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</row>
    <row r="28" spans="1:51" s="19" customFormat="1" ht="30.75" hidden="1" customHeight="1">
      <c r="A28" s="42"/>
      <c r="B28" s="46"/>
      <c r="C28" s="55"/>
      <c r="D28" s="56">
        <f>SUM(D25:D27)</f>
        <v>0</v>
      </c>
      <c r="E28" s="32"/>
      <c r="F28" s="53"/>
      <c r="G28" s="32"/>
      <c r="H28" s="51"/>
      <c r="I28" s="42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</row>
    <row r="29" spans="1:51" s="19" customFormat="1" ht="34.5" customHeight="1" thickTop="1">
      <c r="A29" s="15"/>
      <c r="B29" s="15"/>
      <c r="C29" s="16"/>
      <c r="D29" s="25"/>
      <c r="E29" s="20"/>
      <c r="F29" s="37"/>
      <c r="G29" s="20"/>
      <c r="H29" s="20"/>
      <c r="I29" s="15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</row>
    <row r="30" spans="1:51" s="19" customFormat="1" ht="34.5" customHeight="1">
      <c r="A30" s="15"/>
      <c r="B30" s="15"/>
      <c r="C30" s="16"/>
      <c r="D30" s="25"/>
      <c r="E30" s="20"/>
      <c r="F30" s="37"/>
      <c r="G30" s="20"/>
      <c r="H30" s="20"/>
      <c r="I30" s="15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</row>
    <row r="31" spans="1:51" s="19" customFormat="1" ht="34.5" customHeight="1">
      <c r="A31" s="15"/>
      <c r="B31" s="15"/>
      <c r="C31" s="16"/>
      <c r="D31" s="25"/>
      <c r="E31" s="20"/>
      <c r="F31" s="37"/>
      <c r="G31" s="20"/>
      <c r="H31" s="20"/>
      <c r="I31" s="15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</row>
    <row r="32" spans="1:51" s="19" customFormat="1" ht="34.5" customHeight="1">
      <c r="A32" s="15"/>
      <c r="B32" s="15"/>
      <c r="C32" s="16"/>
      <c r="D32" s="25"/>
      <c r="E32" s="20"/>
      <c r="F32" s="37"/>
      <c r="G32" s="20"/>
      <c r="H32" s="20"/>
      <c r="I32" s="15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</row>
    <row r="33" spans="1:51" s="19" customFormat="1" ht="34.5" customHeight="1">
      <c r="A33" s="15"/>
      <c r="B33" s="15"/>
      <c r="C33" s="16"/>
      <c r="D33" s="25"/>
      <c r="E33" s="20"/>
      <c r="F33" s="37"/>
      <c r="G33" s="20"/>
      <c r="H33" s="20"/>
      <c r="I33" s="15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</row>
    <row r="34" spans="1:51" s="19" customFormat="1" ht="34.5" customHeight="1">
      <c r="A34" s="15"/>
      <c r="B34" s="15"/>
      <c r="C34" s="16"/>
      <c r="D34" s="25"/>
      <c r="E34" s="20"/>
      <c r="F34" s="37"/>
      <c r="G34" s="20"/>
      <c r="H34" s="20"/>
      <c r="I34" s="15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</row>
    <row r="35" spans="1:51" s="19" customFormat="1" ht="34.5" customHeight="1">
      <c r="A35" s="15"/>
      <c r="B35" s="15"/>
      <c r="C35" s="16"/>
      <c r="D35" s="25"/>
      <c r="E35" s="20"/>
      <c r="F35" s="37"/>
      <c r="G35" s="20"/>
      <c r="H35" s="20"/>
      <c r="I35" s="15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</row>
    <row r="36" spans="1:51" s="19" customFormat="1" ht="34.5" customHeight="1">
      <c r="A36" s="15"/>
      <c r="B36" s="15"/>
      <c r="C36" s="16"/>
      <c r="D36" s="25"/>
      <c r="E36" s="20"/>
      <c r="F36" s="37"/>
      <c r="G36" s="20"/>
      <c r="H36" s="20"/>
      <c r="I36" s="15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</row>
    <row r="37" spans="1:51" s="19" customFormat="1" ht="34.5" customHeight="1">
      <c r="A37" s="15"/>
      <c r="B37" s="15"/>
      <c r="C37" s="16"/>
      <c r="D37" s="25"/>
      <c r="E37" s="20"/>
      <c r="F37" s="37"/>
      <c r="G37" s="20"/>
      <c r="H37" s="20"/>
      <c r="I37" s="15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</row>
    <row r="38" spans="1:51" s="19" customFormat="1" ht="34.5" customHeight="1">
      <c r="A38" s="15"/>
      <c r="B38" s="15"/>
      <c r="C38" s="16"/>
      <c r="D38" s="25"/>
      <c r="E38" s="20"/>
      <c r="F38" s="37"/>
      <c r="G38" s="20"/>
      <c r="H38" s="20"/>
      <c r="I38" s="15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</row>
  </sheetData>
  <sortState ref="B6:I15">
    <sortCondition ref="I6:I15"/>
  </sortState>
  <mergeCells count="14">
    <mergeCell ref="J4:J5"/>
    <mergeCell ref="K4:K5"/>
    <mergeCell ref="L4:L5"/>
    <mergeCell ref="M4:M5"/>
    <mergeCell ref="B23:C23"/>
    <mergeCell ref="I4:I5"/>
    <mergeCell ref="G4:G5"/>
    <mergeCell ref="E4:E5"/>
    <mergeCell ref="F4:F5"/>
    <mergeCell ref="A4:A5"/>
    <mergeCell ref="C4:C5"/>
    <mergeCell ref="D4:D5"/>
    <mergeCell ref="H4:H5"/>
    <mergeCell ref="B4:B5"/>
  </mergeCells>
  <printOptions horizontalCentered="1"/>
  <pageMargins left="0.23622047244094491" right="0.23622047244094491" top="0.74803149606299213" bottom="0.59055118110236227" header="0.31496062992125984" footer="0.31496062992125984"/>
  <pageSetup paperSize="9" scale="79" orientation="landscape" r:id="rId1"/>
  <headerFooter>
    <oddFooter>&amp;C&amp;8รายละเอียด &amp;A  หน้า &amp;P / &amp;N</oddFooter>
  </headerFooter>
  <rowBreaks count="1" manualBreakCount="1">
    <brk id="1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สรุป สุโขทัย</vt:lpstr>
      <vt:lpstr>สุโขทัย</vt:lpstr>
      <vt:lpstr>'สรุป สุโขทัย'!Print_Area</vt:lpstr>
      <vt:lpstr>สุโขทัย!Print_Area</vt:lpstr>
      <vt:lpstr>สุโขทัย!Print_Titles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ajchara</dc:creator>
  <cp:lastModifiedBy>nikorn</cp:lastModifiedBy>
  <cp:lastPrinted>2011-09-14T11:23:49Z</cp:lastPrinted>
  <dcterms:created xsi:type="dcterms:W3CDTF">2009-12-14T05:52:21Z</dcterms:created>
  <dcterms:modified xsi:type="dcterms:W3CDTF">2011-09-30T04:52:35Z</dcterms:modified>
</cp:coreProperties>
</file>