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35" windowHeight="7365" activeTab="1"/>
  </bookViews>
  <sheets>
    <sheet name="สรุป  พิจิตร" sheetId="14" r:id="rId1"/>
    <sheet name="พิจิตร" sheetId="16" r:id="rId2"/>
  </sheets>
  <definedNames>
    <definedName name="_xlnm.Print_Area" localSheetId="1">พิจิตร!$A$1:$J$50</definedName>
    <definedName name="_xlnm.Print_Titles" localSheetId="1">พิจิตร!$1:$5</definedName>
  </definedNames>
  <calcPr calcId="125725" calcMode="manual"/>
</workbook>
</file>

<file path=xl/calcChain.xml><?xml version="1.0" encoding="utf-8"?>
<calcChain xmlns="http://schemas.openxmlformats.org/spreadsheetml/2006/main">
  <c r="A7" i="16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C11" i="14"/>
  <c r="H12"/>
  <c r="G12"/>
  <c r="D10"/>
  <c r="H10"/>
  <c r="J9"/>
  <c r="I9"/>
  <c r="J8"/>
  <c r="I8"/>
  <c r="J10"/>
  <c r="I10"/>
  <c r="F10"/>
  <c r="E10"/>
  <c r="G10"/>
  <c r="G9"/>
  <c r="G8"/>
  <c r="H9"/>
  <c r="H8"/>
  <c r="H7"/>
  <c r="J8" i="16"/>
  <c r="J9" s="1"/>
  <c r="J10" s="1"/>
  <c r="J11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J46" s="1"/>
  <c r="J47" s="1"/>
  <c r="J48" s="1"/>
  <c r="J7"/>
  <c r="C10" i="14" l="1"/>
  <c r="G7"/>
  <c r="F9"/>
  <c r="D9" s="1"/>
  <c r="E9"/>
  <c r="F8"/>
  <c r="D8" s="1"/>
  <c r="E8"/>
  <c r="J7"/>
  <c r="I7"/>
  <c r="F7"/>
  <c r="D7" s="1"/>
  <c r="E7"/>
  <c r="E12" l="1"/>
  <c r="E50" i="16"/>
  <c r="D50"/>
  <c r="C9" i="14"/>
  <c r="J12"/>
  <c r="I12" l="1"/>
  <c r="F12"/>
  <c r="C8"/>
  <c r="C7"/>
  <c r="D12" l="1"/>
  <c r="C12"/>
</calcChain>
</file>

<file path=xl/sharedStrings.xml><?xml version="1.0" encoding="utf-8"?>
<sst xmlns="http://schemas.openxmlformats.org/spreadsheetml/2006/main" count="171" uniqueCount="106">
  <si>
    <t>ภาคเหนือ</t>
  </si>
  <si>
    <t>ยุทธศาสตร์</t>
  </si>
  <si>
    <t>ข้อสังเกต/เหตุผล</t>
  </si>
  <si>
    <t>ชื่อโครงการ</t>
  </si>
  <si>
    <t>REF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</si>
  <si>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</si>
  <si>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</si>
  <si>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</si>
  <si>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</si>
  <si>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</si>
  <si>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ลำดับโครงการตามเล่มแผนฯ</t>
  </si>
  <si>
    <t>จังหวัดพิจิตร</t>
  </si>
  <si>
    <t>พัฒนาองค์กรด้วยกระบวนการมีส่วนร่วมตามหลักธรรมาภิบาล</t>
  </si>
  <si>
    <t>บริหารจัดการทรัพยากรน้ำ สิ่งแวดล้อม พลังงาน และการท่องเที่ยว</t>
  </si>
  <si>
    <t>แก้ปัญหาและมุ่งพัฒนาสังคมตามแนวทางเศรษฐกิจพอเพียง</t>
  </si>
  <si>
    <t>แผนพัฒนาจังหวัดพิจิตร ที่เสนอให้พิจารณา ประกอบด้วย 4 ยุทธศาสตร์ โดยแต่ละยุทธศาสตร์มีจำนวนและวงเงินโครงการ รวมทั้งผลการพิจารณา ดังนี้</t>
  </si>
  <si>
    <t>หมายเหตุ:</t>
  </si>
  <si>
    <t>ค่าใช้จ่ายในการบริหารงานจังหวัดแบบบูรณาการ</t>
  </si>
  <si>
    <t>วงเงินปี 2555 (บาท)</t>
  </si>
  <si>
    <t>โครงการพัฒนาแหล่งน้ำคลองไอ้ด้อง 
(หลังฝายยางสู่ลำน้ำยม) หมู่ที่ 1-2 ตำบลรังนก อำเภอสามง่าม</t>
  </si>
  <si>
    <t xml:space="preserve">โครงการแก้มลิงบึงสะบ้า  หมู่ที่ 4 บ้านกระเปา ตำบลหนองโสน อำเภอสามง่าม
</t>
  </si>
  <si>
    <t>โครงการก่อสร้างประตูระบายน้ำ หมู่ที่ 10 บ้านน้อย ตำบลดงเสือเหลือง อำเภอโพธิ์ประทับช้าง</t>
  </si>
  <si>
    <t>โครงการแก้มลิงหนองระมาน หมู่ที่ 10 บ้านมะรื่นดอด ตำบลเนินสว่าง อำเภอโพธิ์ประทับช้าง</t>
  </si>
  <si>
    <t>โครงการแก้มลิงอ่างเก็บน้ำดงยาง 
หมู่ 8 อำเภอวชิรบารมี</t>
  </si>
  <si>
    <t>โครงการแก้มลิงเก็บน้ำหนองทุ่งกราว หมู่ที่ 1 ตำบลหนองหลุม อำเภอวชิรบารมี</t>
  </si>
  <si>
    <t>โครงการแก้มลิงอ่างเก็บน้ำบ้านเกาะเหนือ หมู่ที่ 18 ตำบลทุ่งใหญ่ อำเภอโพธิ์ประทับช้าง</t>
  </si>
  <si>
    <t>โครงการพัฒนาแหล่งน้ำเพิ่มผลผลิตทางการเกษตร หนองจิก หมู่ที่ 5 ตำบลบางลาย อำเภอบึงนาราง</t>
  </si>
  <si>
    <t>โครงการเพิ่มผลผลิตทางการเกษตร คลองทองหลาง และตำบลไผ่หลวง อำเภอตะพานหิน</t>
  </si>
  <si>
    <t>โครงการพัฒนาแหล่งน้ำสายหลัก คลองวังแดง หมู่ที่ 2 และหมู่ที่ 12   ตำบลเขาทราย  อำเภอทับคล้อ</t>
  </si>
  <si>
    <t>โครงการบริหารจัดการอุทยานบัวบึงสีไฟ สวนสาธารณะ และหอชมนก</t>
  </si>
  <si>
    <t>โครงการอนุรักษ์และจัดการทรัพยากรน้ำอย่างยั่งยืน แม่น้ำพิจิตร อำเภอตะพานหิน</t>
  </si>
  <si>
    <t>โครงการพัฒนาแหล่งน้ำหนองลาดน้อย หมู่ที่ 3 ตำบลบางคลาน อำเภอโพทะเล</t>
  </si>
  <si>
    <t>โครงการเพิ่มผลผลิตทางการเกษตรคลองม่วง หมู่ที่ 11 ตำบลเขาเจ็ดลูก อำเภอทับคล้อ</t>
  </si>
  <si>
    <t>โครงการเพิ่มผลผลิตทางการเกษตรหนองไดหนองคา(แก้มลิง) หมู่ที่ 2 ตำบลหัวดง อำเภอเมือง</t>
  </si>
  <si>
    <t>โครงการขยายผลการใช้เมล็ดพันธุ์ข้าวชั้นดีแก่เกษตรกร</t>
  </si>
  <si>
    <t>โครงการเปิดจังหวัดพิจิตรผ่านการกีฬา</t>
  </si>
  <si>
    <t>เพิ่มขีดความสามารถการแข่งขันภาคการเกษตร/นอกภาคเกษตร และสินค้าข้าว</t>
  </si>
  <si>
    <t>ให้ความรู้ด้านอนุรักษ์และจัดการทรัพยากรน้ำ เพิ่มพื้นที่สีเขียว จัดทำปุ๋ยหมักชีวภาพ จัดทำตลาดย้อนยุค จัดทำวังมัจฉา ประชาสัมพันธ์ตลาด ตั้งคณะกรรมการบริหารตลาด สอดคล้องประเด็นยุทธศาสตร์ด้านบริหารจัดการทรัพยากรน้ำ และการท่องเที่ยว</t>
  </si>
  <si>
    <t>สนับสนุนเมล็ดพันธุ์ข้าวแก่เกษตรกร 100 รายในพื้นที่ 1,000 ไร่ อบรมวิธีการผลิตพร้อมจัดทำแปลงต้นแบบ จัดตั้งกลุ่มเกษตรกรเชื่อมโยงตลาดรับซื้อ ตรวจสอบรับรองมาตรฐานเมล็ดพันธุ์ เป็นการยกระดับผลผลิตและคุณภาพสินค้าข้าวให้ตรงความต้องการของตลาด สอดคล้องวิสัยทัศน์จังหวัดในการเป็นแหล่งผลิตข้าวคุณภาพ</t>
  </si>
  <si>
    <t>คัดเลือก 30 ครัวเรือน และหมู่บ้าน 12 หมู่บ้านเข้าร่วมโครงการ อบรมอาชีพ สนับสนุนวัสดุประกอบอาชีพ สนับสนุนครัวเรือนจัดทำบัญชีรับจ่าย เป็นโครงการขยายผลจากปี 2554</t>
  </si>
  <si>
    <t>ก่อสร้างสนามเทนนิส 9 คอร์ด เป็นการส่งเสริมให้เยาวชนเล่นกีฬาและออกกำลังกายมากขึ้น เกิดการพัฒนาด้านสุขภาพกายสุขภาพจิต และมีระเบียบวินัย รวมถึงมีสถานที่รองรับการจัดการแข่งขันกีฬาของจังหวัด สอดคล้องประเด็นยุทธศาสตร์การแก้ปัญหาและมุ่งพัฒนาสังคมฯ</t>
  </si>
  <si>
    <t>พัฒนาแหล่งน้ำ โดยขุดลอกอ่างเก็บน้ำเพื่อใช้ในการเกษตรและอุปโภคบริโภค เป็นแหล่งเพาะพันธุ์และขยายพันธุ์ปลา ตลอดจนแก้ไขปัญหาขาดแคลนน้ำในฤดูแล้ง เกษตรกรมีน้ำเพียงพอสำหรับทำการเกษตรในฤดูแล้ง ได้ผลผลิตและมีรายได้เพิ่มขึ้น สอดคล้องประเด็นยุทธศาสตร์ด้านบริหารจัดการทรัพยากรน้ำฯ</t>
  </si>
  <si>
    <t>พัฒนาแหล่งน้ำ ขุดลอกหนองสำหรับกักเก็บน้ำไว้ใช้ทำการเกษตร แก้ไขปัญหาภัยแล้งและอุทกภัย เกษตรกรมีน้ำเพียงพอสำหรับทำการเกษตร ได้ผลผลิตทางการเกษตรเพิ่มขึ้น และช่วยแก้ไขปัญหาภัยแล้งในระยะยาว สอดคล้องประเด็นยุทธศาสตร์ด้านบริหารจัดการทรัพยากรน้ำฯ</t>
  </si>
  <si>
    <t>ก่อสร้างฝายน้ำล้น 1 แห่ง และขุดลอกคลอง 2 ช่วง เพื่อกักเก็บน้ำไว้ใช้ในการเกษตรและอุปโภคบริโภค เพื่อระบายน้ำแก้ปัญหาอุทกภัย ประชาชนมีน้ำเพียงพอสำหรับอุปโภค บริโภค และใช้เพื่อการเกษตร มีรายได้เพิ่มขึ้นจากผลผลิตทางการเกษตรที่เพิ่มขึ้น สอดคล้องประเด็นยุทธศาสตร์ด้านบริหารจัดการทรัพยากรน้ำฯ</t>
  </si>
  <si>
    <t>ก่อสร้างฝายน้ำล้น 3 แห่ง และขุดลอกคลองระยะทาง 2,000 เมตร เพื่อกักเก็บน้ำไว้ใช้ในการเกษตรและอุปโภคบริโภค เพื่อระบายน้ำแก้ปัญหาอุทกภัย ประชาชนมีน้ำเพียงพอสำหรับอุปโภค บริโภค และใช้เพื่อการเกษตร มีรายได้เพิ่มขึ้นจากผลผลิตทางการเกษตรที่เพิ่มขึ้น สอดคล้องประเด็นยุทธศาสตร์ด้านบริหารจัดการทรัพยากรน้ำฯ</t>
  </si>
  <si>
    <t>ปรับปรุงภูมิทัศน์พื้นที่บึงสีไฟบริเวณอุทยานบัว สวนสาธารณะ และหอชมนก รวมพื้นที่ 5,300 ไร่ เพื่อพัฒนาให้เป็นแหล่งท่องเที่ยวเชิงนิเวศ  จัดทำระบบตรวจวัดและเฝ้าระวังคุณภาพน้ำอัตโนมัติเพื่อป้องกันมลพิษทางน้ำ เป็นการอนุรักษ์และฟื้นฟูแหล่งน้ำบึงสีไฟ ส่งเสริมการท่องเที่ยวเชิงอนุรักษ์ของจังหวัด สอดคล้องกับประเด็นยุทธศาสตร์ด้านบริหารจัดการทรัพยากรน้ำฯ</t>
  </si>
  <si>
    <t>พัฒนาแหล่งน้ำ ขุดแหล่งน้ำสำหรับใช้ในการเกษตร แก้ไขปัญหาน้ำท่วมพื้นที่การเกษตรในฤดูฝน ช่วยให้เกษตรกรมีน้ำใช้เพียงพอตลอดปี ไม่มีน้ำท่วมพื้นที่การเกษตรในฤดูฝน เกษตรกรได้รับผลผลิตเพิ่มขึ้น และมีรายได้มากขึ้น สอดคล้องประเด็นยุทธศาสตร์ด้านบริหารจัดการทรัพยากรน้ำฯ เป็นความจำเป็นของพื้นที่ในการจัดทำโครงการ</t>
  </si>
  <si>
    <t>พัฒนาแหล่งน้ำ ขุดลอกคลองเพื่อกักเก็บน้ำไว้ใช้ในการอุปโภคบริโภคและการเกษตรในฤดูแล้ง ระบายน้ำในฤดูน้ำหลาก สามารถลดปัญหาการขาดแคลนน้ำในฤดูแล้งและปัญหาน้ำท่วมในฤดูฝน เกษตรกรได้ผลผลิตมากขึ้น สอดคล้องประเด็นยุทธศาสตร์ด้านบริหารจัดการทรัพยากรน้ำฯ เป็นความจำเป็นของพื้นที่ในการจัดทำโครงการ</t>
  </si>
  <si>
    <t>ก่อสร้างประตูระบายน้ำ ตามแบบของกรมชลประทาน 1 แห่ง 
เพื่อกักเก็บน้ำสำหรับทำการเกษตรในฤดูแล้ง และระบายน้ำแก้ปัญหาอุทกภัยในฤดูฝน ช่วยให้เกษตรกรมีน้ำเพียงพอสำหรับทำการเกษตรในฤดูแล้ง สอดคล้องประเด็นยุทธศาสตร์ด้านบริหารจัดการทรัพยากรน้ำฯ</t>
  </si>
  <si>
    <t>โครงการแก้มลิงหนองคัดเคล้า (ช่วงที่ 1) หมู่ที่ 12 
บ้านวังกระเปา ตำบลสากเหล็ก อำเภอสากเหล็ก</t>
  </si>
  <si>
    <t>โครงการแก้มลิงอ่างเก็บน้ำหนองยาว หมู่ที่ 6 
บ้านคลองพันจอ ตำบลกำแพงดิน อำเภอสามง่าม</t>
  </si>
  <si>
    <t>โครงการพัฒนาแหล่งน้ำหนองสนุ่น หมู่ที่ 2 ตำบล
ท่าขมิ้น อำเภอโพทะเล</t>
  </si>
  <si>
    <t xml:space="preserve">โครงการแก้มลิงอ่างเก็บน้ำหนองเล็ก หมู่ที่ 5 
บ้านสามง่าม ตำบลสามง่าม อำเภอสามง่าม </t>
  </si>
  <si>
    <t>โครงการเพิ่มผลผลิตทางการเกษตร คลองห้วยพุก 
หมู่ที่ 1-3 ตำบลห้วยพุก อำเภอดงเจริญ</t>
  </si>
  <si>
    <t>โครงการเพิ่มผลผลิตทางการเกษตรคลองบอระเพ็ด 
หมู่ที่ 1,5,6,12 ตำบลห้วยร่วม อำเภอดงเจริญ</t>
  </si>
  <si>
    <t>โครงการเพิ่มผลผลิตทางการเกษตร หมู่ที่ 8-9 ตำบลแหลมรัง อำเภอบึงนาราง</t>
  </si>
  <si>
    <t>โครงการพัฒนาแหล่งน้ำเพิ่มผลผลิตทางการเกษตร
ลำคลองสายหลักไดโสน อำเภอบางมูลนาก</t>
  </si>
  <si>
    <t>โครงการพัฒนาแหล่งน้ำเพิ่มผลิตทางการเกษตร
ลำคลองสายหลักคลองบุษบงค์ ตำบลบางมูลนาก</t>
  </si>
  <si>
    <t>โครงการพัฒนาแหล่งน้ำสายหลัก คลองลำประดา 
หมู่ที่ 3  และหมู่ที่  13 ตำบลเขาทราย อำเภอทับคล้อ</t>
  </si>
  <si>
    <t>โครงการพัฒนาแหล่งน้ำหนองผักบุ้ง หมู่ที่ 5 ตำบล
เนินมะกอก อำเภอบางมูลนาก</t>
  </si>
  <si>
    <t>โครงการขยายผลการเรียนรู้ศูนย์ชัยพัฒนาการเกษตร
สิรินธร</t>
  </si>
  <si>
    <t>พัฒนาแหล่งน้ำ ขุดลอกคลองสำหรับใช้ในการเกษตรและอุปโภคบริโภค แก้ปัญหาขาดแคลนน้ำในฤดูแล้ง และปัญหาน้ำท่วมในฤดูฝน สร้างโอกาสให้เกษตรกรสามารถเพิ่มผลผลิตได้มากขึ้น สอดคล้องประเด็นยุทธศาสตร์ด้านบริหารจัดการทรัพยากรน้ำฯ เป็นความจำเป็นของพื้นที่ในการจัดทำโครงการ</t>
  </si>
  <si>
    <t>พัฒนาแหล่งน้ำสำหรับการอุปโภคและทำการเกษตร แก้ไขปัญหาอุทกภัย ภัยแล้ง สอดคล้องประเด็นยุทธศาสตร์ด้านบริหารจัดการทรัพยากรน้ำฯ/รายละเอียดกิจกรรมไม่ชัดเจน</t>
  </si>
  <si>
    <t>พัฒนาแหล่งน้ำ ขุดลอกหนองพื้นที่ 25 ไร่ เพื่อกักเก็บน้ำไว้ใช้ในการเกษตรและอุปโภคบริโภค และระบายน้ำเมื่อเกิดอุทกภัย สอดคล้องประเด็นยุทธศาสตร์ด้านบริหารจัดการทรัพยากรน้ำฯ</t>
  </si>
  <si>
    <t>พัฒนาแหล่งน้ำ โดยขุดลอกอ่างเก็บน้ำพร้อมก่อสร้างประตูน้ำ เพื่อใช้ในการเกษตร แก้ไขปัญหาภัยแล้งและอุทกภัย ช่วยให้เกษตรกรมีแหล่งน้ำเพียงพอสำหรับการเกษตร ได้รับผลผลิตเพิ่มขึ้น สอดคล้องประเด็นยุทธศาสตร์ด้านบริหารจัดการทรัพยากรน้ำฯ</t>
  </si>
  <si>
    <t>พัฒนาแหล่งน้ำ โดยขุดลอกอ่างเก็บน้ำ เพื่อแก้ไขปัญหาขาดแคลนน้ำสำหรับการเกษตรและอุปโภคบริโภคในฤดูแล้ง แก้ไขปัญหาน้ำท่วมพื้นที่การเกษตรในฤดูฝน เป็นแหล่งเพาะพันธุ์สัตว์น้ำ สอดคล้องประเด็นยุทธศาสตร์ด้านบริหารจัดการทรัพยากรน้ำฯ</t>
  </si>
  <si>
    <t>พัฒนาแหล่งน้ำ โดยขุดลอกอ่างเก็บน้ำ เพื่อใช้ในการเกษตรและอุปโภคบริโภค แก้ไขปัญหาขาดแคลนน้ำในฤดูแล้ง และแก้ปัญหาอุทกภัยในฤดูฝน รวมถึงเป็นแหล่งเพาะพันธุ์สัตว์น้ำ สอดคล้องประเด็นยุทธศาสตร์ด้านบริหารจัดการทรัพยากรน้ำฯ</t>
  </si>
  <si>
    <t>พัฒนาแหล่งน้ำ ขุดแหล่งน้ำเพื่อจัดทำแก้มลิง เพื่อใช้ในการเกษตรและอุปโภคบริโภค แก้ไขปัญหาอุทกภัยและภัยแล้ง ประชาชนในพื้นที่มีน้ำเพียงพอในการอุปโภคบริโภค และการเกษตร มีรายได้เสริมจากการประมง ลดความเสียหายของพื้นที่เกษตรกรรมจากภัยแล้งและน้ำท่วม สอดคล้องประเด็นยุทธศาสตร์ด้านบริหารจัดการทรัพยากรน้ำฯ</t>
  </si>
  <si>
    <t>พัฒนาแหล่งน้ำ ขุดลอกอ่างเก็บน้ำ เพื่อใช้ในการเกษตรและอุปโภคบริโภค เป็นแหล่งเพาะพันธุ์และขยายพันธุ์ปลา ตลอดจนแก้ไขปัญหาขาดแคลนน้ำในฤดูแล้ง เกษตรกรได้รับผลผลิตเพิ่มขึ้น และมีรายได้เพิ่มขึ้น สอดคล้องประเด็นยุทธศาสตร์ด้านบริหารจัดการทรัพยากรน้ำฯ</t>
  </si>
  <si>
    <t>พัฒนาแหล่งน้ำ โดยขุดลอกอ่างเก็บน้ำขนาดพื้นที่ 24 ไร่ 
เพื่อใช้ในการเกษตรและอุปโภคบริโภค แก้ไขปัญหาอุทกภัยและภัยแล้ง เกษตรกรมีแหล่งน้ำเพียงพอสำหรับการเกษตร ได้ผลผลิตเพิ่มขึ้น และมีรายได้เพิ่มขึ้น สอดคล้องประเด็นยุทธศาสตร์ด้านบริหารจัดการทรัพยากรน้ำฯ</t>
  </si>
  <si>
    <t>พัฒนาแหล่งน้ำ ขุดแหล่งน้ำเพื่อทำแก้มลิง สำหรับกักเก็บน้ำไว้ใช้ในการเกษตร แก้ปัญหาขาดแคลนน้ำในฤดูแล้ง และน้ำท่วมพื้นที่การเกษตรในฤดูฝน เกษตรกรมีน้ำเพียงพอทำการเกษตร ได้รับผลผลิตเพิ่มขึ้น สอดคล้องประเด็นยุทธศาสตร์ด้านบริหารจัดการทรัพยากรน้ำฯ</t>
  </si>
  <si>
    <t>พัฒนาแหล่งน้ำ ขุดลอกคลองพร้อมก่อสร้างฝายน้ำล้น 1 แห่ง เพื่อกักเก็บน้ำสำหรับทำการเกษตร แก้ปัญหาอุทกภัยในช่วง
ฤดูฝนและปัญหาภัยแล้งในช่วงฤดูแล้ง ช่วยให้เกษตรกรมีน้ำเพียงพอทำนาในฤดูแล้ง ป้องกันความเสียหายในการปลูกข้าว สอดคล้องประเด็นยุทธศาสตร์ด้านบริหารจัดการทรัพยากรน้ำฯ</t>
  </si>
  <si>
    <t>พัฒนาแหล่งน้ำ ขุดลอกคลองพร้อมก่อสร้างฝายน้ำล้น 1 แห่งเพื่อกักเก็บน้ำสำหรับทำการเกษตร แก้ปัญหาอุทกภัยในช่วง
ฤดูฝนและปัญหาภัยแล้งในช่วงฤดูแล้ง ช่วยให้เกษตรกรมีน้ำเพียงพอทำนาในฤดูแล้ง ป้องกันความเสียหายในการปลูกข้าว สอดคล้องประเด็นยุทธศาสตร์ด้านบริหารจัดการทรัพยากรน้ำฯ</t>
  </si>
  <si>
    <t>พัฒนาแหล่งน้ำ ขุดลอกหนองน้ำ สำหรับกักเก็บน้ำเพื่อการเกษตร และแก้ไขปัญหาอุทกภัย ประชาชนมีน้ำเพียงพอทำการเกษตรได้ตลอดปี มีรายได้เพิ่มขึ้นจากการทำการเกษตร และลดปัญหาการเกิดอุทกภัยในพื้นที่ สอดคล้องประเด็นยุทธศาสตร์ด้านบริหารจัดการทรัพยากรน้ำฯ</t>
  </si>
  <si>
    <t>พัฒนาแหล่งน้ำ ขุดลอกหนองน้ำ พื้นที่ 54.5 ไร่ เพื่อกักเก็บน้ำไว้ใช้ทำการเกษตรในฤดูแล้ง และแก้ไขปัญหาขาดแคลนน้ำสำหรับอุปโภคบริโภค เกษตรกรได้รับผลผลิตทางการเกษตรเพิ่มขึ้น มีรายได้เพิ่มขึ้น สอดคล้องประเด็นยุทธศาสตร์จังหวัดด้านบริหารจัดการทรัพยากรน้ำฯ</t>
  </si>
  <si>
    <t>ขุดลอกหลังฝายเพื่อกักเก็บน้ำ พร้อมก่อสร้างท่อลอดเหลี่ยม คสล. 2 จุด ชนิด 3 ช่องทาง พร้อมติดตั้งประตูเหล็กปิด-เปิดน้ำจำนวน 3 ช่องทาง แก้ไขปัญหาขาดแคลนน้ำสำหรับการเกษตรในฤดูแล้ง และอุปโภคบริโภค เกษตรกรได้รับผลผลิตทางการเกษตรเพิ่มขึ้น สอดคล้องประเด็นยุทธศาสตร์จังหวัดด้านบริหารจัดการทรัพยากรน้ำฯ</t>
  </si>
  <si>
    <t>พัฒนาแหล่งน้ำ โดยขุดลอกขยายหนองน้ำพร้อมก่อสร้างท่อเหลี่ยมแบบประตูปิด-เปิดชนิด 3 ช่องทางน้ำ แก้ไขปัญหาน้ำท่วมในฤดูน้ำหลาก แก้ไขปัญหาการขาดแคลนน้ำสำหรับการเกษตรและอุปโภคบริโภคในฤดูแล้ง ช่วยให้ประชาชนมีน้ำเพียงพอสำหรับอุปโภคบริโภค และทำการเกษตร สร้างโอกาสในการประกอบอาชีพทางการเกษตรให้มีรายได้เพิ่มขึ้น สอดคล้องประเด็นยุทธศาสตร์ด้านบริหารจัดการทรัพยากรน้ำฯ</t>
  </si>
  <si>
    <t>กรอบวงเงินที่จะได้รับการจัดสรรในปีงบประมาณ 2555 ตามเกณฑ์ของ กนจ.ของจังหวัดพิจิตร จำนวน 137,383,900 บาท</t>
  </si>
  <si>
    <t>เห็นควรสนับสนุนงบประมาณ</t>
  </si>
  <si>
    <t>ปรับลดงบประมาณ</t>
  </si>
  <si>
    <t>เห็นควรสนับสนุนงบประมาณ (บาท)</t>
  </si>
  <si>
    <t>ปรับลดงบประมาณ (บาท)</t>
  </si>
  <si>
    <t>โครงการขุดหนองสรวง หมู่ที่ 2 บ้านดาน ตำบลไผ่ขวาง อำเภอเมือง</t>
  </si>
  <si>
    <t>ขุดอ่างเก็บน้ำ พร้อมก่อสร้างประตูระบายน้ำ กักเก็บน้ำเพื่อการเกษตร</t>
  </si>
  <si>
    <t>โครงการเพิ่มผลผลิตทางการเกษตรคลองยางอีเชียง หมู่ที่ 5-9 ตำบลไผ่รอบ อำเภอโพธิ์ประทับช้าง</t>
  </si>
  <si>
    <t>โครงการการวิจัยศึกษาค้นคว้าเรื่องเพลี้ยกระโดดและโรคระบาด</t>
  </si>
  <si>
    <t>โครงการขุดอ่างเก็บน้ำบ้านสายคำโห้ หมู่ที่ 1 ตำบลสายคำโห้ อำเภอเมือง</t>
  </si>
  <si>
    <t>ขุดลอกอ่างเก็บน้ำเพื่อกักเก็บน้ำ แก้ไขปัญหาอุทกภัยในพื้นที่ อนุรักษ์ทรัพยากรธรรมชาติและสิ่งแวดล้อม สอดคล้องนโยบายรัฐบาลข้อ 1.4 การบริหารจัดการน้ำฯ</t>
  </si>
  <si>
    <t>โครงการขุดลอกอ่างเก็บน้ำบ้านเขารวก หมู่ที่ 5 ตำบลวังหลุม อำเภอตะพานหิน</t>
  </si>
  <si>
    <t>โครงการขุดอ่างเก็บน้ำต้นสำโรง หมู่ที่ 6 บ้านดงพลับ ตำบลหนองพระ อำเภอวังทรายพูน</t>
  </si>
  <si>
    <t>โครงการขุดลอกหนองหนู หมู่ที่ 10 ตำบลฆะมัง อำเภอเมือง</t>
  </si>
  <si>
    <t>โครงการขุดลอกอ่างเก็บน้ำบ้านป่าแดง หมู่ที่ 7 ตำบลหนองพะยอม อำเภอตะพานหิน</t>
  </si>
  <si>
    <t>โครงการขุดลอกหนองกระทุ่ม หมู่ที่ 8 ตำบลหนองพะยอม อำเภอตะพานหิน</t>
  </si>
  <si>
    <t>โครงการขุดบึงคันไถ หมู่ที่ 3 บ้านวังมะเดื่อ ตำบลท่าฬ่อ อำเภอเมือง</t>
  </si>
  <si>
    <t>ขุดบึงเพื่อกักเก็บน้ำ แก้ไขปัญหาอุทกภัยในพื้นที่ อนุรักษ์ทรัพยากรธรรมชาติและสิ่งแวดล้อม สอดคล้องนโยบายรัฐบาลข้อ 1.4 การบริหารจัดการน้ำฯ</t>
  </si>
  <si>
    <t>โครงการเพิ่มผลผลิตทางการเกษตรคลองวังท่า-ประเพ หมู่ที่ 7 ตำบลรังนก อำเภอสามง่าม</t>
  </si>
  <si>
    <t>ขุดลอกคลองเพื่อกักเก็บน้ำ แก้ไขปัญหาอุทกภัยในพื้นที่ อนุรักษ์ทรัพยากรธรรมชาติและสิ่งแวดล้อม สอดคล้องนโยบายรัฐบาลข้อ 1.4 การบริหารจัดการน้ำฯ</t>
  </si>
  <si>
    <t>ü</t>
  </si>
  <si>
    <t>ไม่ควรสนับสนุนงบประมาณ</t>
  </si>
  <si>
    <t>ลำดับความสำคัญ</t>
  </si>
  <si>
    <t>จัดจ้างที่ปรึกษาดำเนินการจัดทำโครงการย่อย ในการศึกษาวิธีการป้องกันกำจัดเพลี้ยกระโดดในนาข้าว และพัฒนาคุณภาพส้มโอท่าข่อย เป็นโครงการศึกษาวิจัย ไม่สอดคล้องกับเกณฑ์ กนจ.ควรใช้งบประมาณของหน่วยงานปกติ</t>
  </si>
  <si>
    <t xml:space="preserve">โครงการแก้มลิงบึงเตย  หมู่ที่ 4 บ้านท่าฉนวน ตำบลโรงช้าง อำเภอเมือง
</t>
  </si>
  <si>
    <t>พัฒนาแหล่งน้ำ ขุดลอกหนองน้ำ เพื่อกักเก็บน้ำไว้ใช้ทำการเกษตรในฤดูแล้ง และแก้ไขปัญหาขาดแคลนน้ำสำหรับอุปโภคบริโภค เกษตรกรได้รับผลผลิตทางการเกษตรเพิ่มขึ้น มีรายได้เพิ่มขึ้น สอดคล้องประเด็นยุทธศาสตร์จังหวัดด้านบริหารจัดการทรัพยากรน้ำฯ</t>
  </si>
  <si>
    <t>ก่อสร้างสะพานคอนกรีตเสริมเหล็กข้ามแม่น้ำยม ขนาดกว้าง 
3.50 เมตร ยาว 120 เมตร เพื่อเพิ่มความสะดวกในการสัญจรของประชาชน และเพิ่มความสะดวกในการขนส่งผลผลิตทางการเกษตร สนับสนุนการบรรลุวิสัยทัศน์จังหวัดด้านประชาชน
มีคุณภาพชีวิตที่ดี</t>
  </si>
  <si>
    <t xml:space="preserve">โครงการก่อสร้างสะพานคอนกรีตเชื่อมระหว่าง หมู่ที่ 4 -หมู่ที่ 5  อ.สามง่าม  จ.พิจิตร </t>
  </si>
  <si>
    <t>โครงการขุดลอกหนองจักรี หมู่ที่ 6 ตำบลดงตะขบ อำเภอตะพานหิน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</si>
</sst>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#,##0.000"/>
    <numFmt numFmtId="189" formatCode="#,##0.000;[Red]#,##0.000"/>
    <numFmt numFmtId="190" formatCode="\-"/>
  </numFmts>
  <fonts count="30"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12"/>
      <color indexed="8"/>
      <name val="Tahoma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indexed="8"/>
      <name val="Tahoma"/>
      <family val="2"/>
      <charset val="222"/>
    </font>
    <font>
      <b/>
      <sz val="9"/>
      <name val="Tahoma"/>
      <family val="2"/>
    </font>
    <font>
      <sz val="9"/>
      <color indexed="8"/>
      <name val="Tahoma"/>
      <family val="2"/>
    </font>
    <font>
      <sz val="10"/>
      <color indexed="8"/>
      <name val="Tahoma"/>
      <family val="2"/>
    </font>
    <font>
      <sz val="8"/>
      <color indexed="8"/>
      <name val="Wingdings 2"/>
      <family val="1"/>
      <charset val="2"/>
    </font>
    <font>
      <sz val="9"/>
      <name val="Tahoma"/>
      <family val="2"/>
    </font>
    <font>
      <b/>
      <sz val="8"/>
      <color indexed="8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sz val="9"/>
      <color indexed="8"/>
      <name val="Tahoma"/>
      <family val="2"/>
      <scheme val="major"/>
    </font>
    <font>
      <sz val="8"/>
      <color rgb="FF000000"/>
      <name val="Tahoma"/>
      <family val="2"/>
      <scheme val="minor"/>
    </font>
    <font>
      <sz val="8"/>
      <color indexed="8"/>
      <name val="Tahoma"/>
      <family val="2"/>
      <scheme val="minor"/>
    </font>
    <font>
      <sz val="8"/>
      <color theme="1"/>
      <name val="Tahoma"/>
      <family val="2"/>
      <charset val="222"/>
      <scheme val="minor"/>
    </font>
    <font>
      <b/>
      <sz val="8"/>
      <color indexed="8"/>
      <name val="Tahoma"/>
      <family val="2"/>
      <scheme val="minor"/>
    </font>
    <font>
      <sz val="8"/>
      <color rgb="FFFF0000"/>
      <name val="Tahoma"/>
      <family val="2"/>
      <scheme val="minor"/>
    </font>
    <font>
      <sz val="8"/>
      <color theme="1"/>
      <name val="Tahoma"/>
      <family val="2"/>
      <scheme val="minor"/>
    </font>
    <font>
      <sz val="11"/>
      <color theme="1"/>
      <name val="Wingdings 2"/>
      <family val="1"/>
      <charset val="2"/>
    </font>
    <font>
      <b/>
      <sz val="8"/>
      <name val="Tahoma"/>
      <family val="2"/>
      <scheme val="minor"/>
    </font>
    <font>
      <sz val="8"/>
      <color indexed="8"/>
      <name val="Tahoma"/>
      <family val="2"/>
    </font>
    <font>
      <b/>
      <sz val="18"/>
      <color theme="1"/>
      <name val="Wingdings"/>
      <charset val="2"/>
    </font>
    <font>
      <b/>
      <sz val="8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169">
    <xf numFmtId="0" fontId="0" fillId="0" borderId="0" xfId="0"/>
    <xf numFmtId="0" fontId="3" fillId="0" borderId="0" xfId="0" applyFont="1" applyAlignment="1">
      <alignment vertical="center"/>
    </xf>
    <xf numFmtId="0" fontId="5" fillId="0" borderId="1" xfId="10" applyFont="1" applyFill="1" applyBorder="1" applyAlignment="1">
      <alignment horizontal="center" vertical="center"/>
    </xf>
    <xf numFmtId="187" fontId="5" fillId="0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0" xfId="0" applyFont="1"/>
    <xf numFmtId="0" fontId="7" fillId="0" borderId="0" xfId="10" applyFont="1" applyAlignment="1">
      <alignment vertical="center"/>
    </xf>
    <xf numFmtId="187" fontId="7" fillId="0" borderId="0" xfId="1" applyNumberFormat="1" applyFont="1" applyAlignment="1">
      <alignment vertical="center"/>
    </xf>
    <xf numFmtId="0" fontId="16" fillId="0" borderId="0" xfId="0" applyFont="1"/>
    <xf numFmtId="0" fontId="1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wrapText="1"/>
    </xf>
    <xf numFmtId="0" fontId="0" fillId="0" borderId="0" xfId="0" applyNumberFormat="1" applyFill="1" applyAlignment="1">
      <alignment wrapText="1"/>
    </xf>
    <xf numFmtId="1" fontId="8" fillId="0" borderId="4" xfId="2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3" fontId="17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19" fillId="0" borderId="3" xfId="0" applyFont="1" applyFill="1" applyBorder="1" applyAlignment="1">
      <alignment vertical="center" wrapText="1"/>
    </xf>
    <xf numFmtId="3" fontId="19" fillId="0" borderId="3" xfId="0" applyNumberFormat="1" applyFont="1" applyFill="1" applyBorder="1" applyAlignment="1">
      <alignment horizontal="right" vertical="center" wrapText="1"/>
    </xf>
    <xf numFmtId="3" fontId="19" fillId="0" borderId="3" xfId="0" applyNumberFormat="1" applyFont="1" applyFill="1" applyBorder="1" applyAlignment="1">
      <alignment vertical="center" wrapText="1"/>
    </xf>
    <xf numFmtId="0" fontId="20" fillId="0" borderId="3" xfId="0" applyFont="1" applyFill="1" applyBorder="1" applyAlignment="1" applyProtection="1">
      <alignment vertical="center" wrapText="1"/>
      <protection locked="0"/>
    </xf>
    <xf numFmtId="187" fontId="20" fillId="0" borderId="3" xfId="3" applyNumberFormat="1" applyFont="1" applyFill="1" applyBorder="1" applyAlignment="1" applyProtection="1">
      <alignment horizontal="right" vertical="center" wrapText="1"/>
      <protection locked="0"/>
    </xf>
    <xf numFmtId="0" fontId="20" fillId="0" borderId="3" xfId="0" applyFont="1" applyFill="1" applyBorder="1" applyAlignment="1">
      <alignment horizontal="left" vertical="center" wrapText="1"/>
    </xf>
    <xf numFmtId="187" fontId="20" fillId="0" borderId="3" xfId="3" applyNumberFormat="1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3" fontId="8" fillId="0" borderId="4" xfId="1" applyNumberFormat="1" applyFont="1" applyBorder="1" applyAlignment="1">
      <alignment horizontal="right" vertical="center" wrapText="1"/>
    </xf>
    <xf numFmtId="188" fontId="17" fillId="0" borderId="0" xfId="0" applyNumberFormat="1" applyFont="1" applyAlignment="1">
      <alignment vertical="center"/>
    </xf>
    <xf numFmtId="189" fontId="17" fillId="0" borderId="0" xfId="0" applyNumberFormat="1" applyFont="1" applyAlignment="1">
      <alignment vertical="center"/>
    </xf>
    <xf numFmtId="3" fontId="5" fillId="0" borderId="1" xfId="2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187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49" fontId="2" fillId="0" borderId="0" xfId="0" applyNumberFormat="1" applyFont="1" applyFill="1" applyAlignment="1">
      <alignment wrapText="1"/>
    </xf>
    <xf numFmtId="187" fontId="2" fillId="0" borderId="0" xfId="1" applyNumberFormat="1" applyFont="1" applyFill="1"/>
    <xf numFmtId="0" fontId="2" fillId="0" borderId="0" xfId="0" applyFont="1" applyFill="1"/>
    <xf numFmtId="0" fontId="2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7" fontId="21" fillId="0" borderId="0" xfId="1" applyNumberFormat="1" applyFont="1" applyFill="1"/>
    <xf numFmtId="187" fontId="13" fillId="0" borderId="0" xfId="1" applyNumberFormat="1" applyFont="1" applyFill="1"/>
    <xf numFmtId="49" fontId="20" fillId="0" borderId="4" xfId="0" applyNumberFormat="1" applyFont="1" applyFill="1" applyBorder="1" applyAlignment="1">
      <alignment vertical="center" wrapText="1"/>
    </xf>
    <xf numFmtId="187" fontId="20" fillId="0" borderId="4" xfId="1" applyNumberFormat="1" applyFont="1" applyFill="1" applyBorder="1" applyAlignment="1">
      <alignment vertical="center"/>
    </xf>
    <xf numFmtId="0" fontId="20" fillId="0" borderId="4" xfId="0" applyNumberFormat="1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vertical="center" wrapText="1"/>
    </xf>
    <xf numFmtId="187" fontId="20" fillId="0" borderId="3" xfId="1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/>
    <xf numFmtId="0" fontId="22" fillId="0" borderId="4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2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25" fillId="0" borderId="0" xfId="0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wrapText="1"/>
    </xf>
    <xf numFmtId="187" fontId="12" fillId="0" borderId="0" xfId="1" applyNumberFormat="1" applyFont="1" applyFill="1" applyBorder="1" applyAlignment="1">
      <alignment vertical="center"/>
    </xf>
    <xf numFmtId="0" fontId="25" fillId="0" borderId="0" xfId="0" applyFont="1" applyFill="1" applyBorder="1"/>
    <xf numFmtId="0" fontId="0" fillId="0" borderId="0" xfId="0" applyNumberFormat="1" applyFill="1" applyBorder="1" applyAlignment="1">
      <alignment wrapText="1"/>
    </xf>
    <xf numFmtId="0" fontId="14" fillId="0" borderId="0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left" vertical="center" wrapText="1"/>
    </xf>
    <xf numFmtId="0" fontId="20" fillId="0" borderId="5" xfId="0" applyNumberFormat="1" applyFont="1" applyFill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0" fontId="22" fillId="0" borderId="1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3" fontId="19" fillId="0" borderId="12" xfId="0" applyNumberFormat="1" applyFont="1" applyFill="1" applyBorder="1" applyAlignment="1">
      <alignment horizontal="right" vertical="center" wrapText="1"/>
    </xf>
    <xf numFmtId="0" fontId="10" fillId="0" borderId="12" xfId="0" applyFont="1" applyFill="1" applyBorder="1" applyAlignment="1">
      <alignment horizontal="center" vertical="center"/>
    </xf>
    <xf numFmtId="0" fontId="20" fillId="0" borderId="12" xfId="0" applyNumberFormat="1" applyFont="1" applyFill="1" applyBorder="1" applyAlignment="1">
      <alignment vertical="center" wrapText="1"/>
    </xf>
    <xf numFmtId="0" fontId="20" fillId="0" borderId="13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center" vertical="center"/>
    </xf>
    <xf numFmtId="1" fontId="5" fillId="0" borderId="1" xfId="2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vertical="center" wrapText="1"/>
    </xf>
    <xf numFmtId="0" fontId="23" fillId="0" borderId="14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20" fillId="0" borderId="24" xfId="0" applyNumberFormat="1" applyFont="1" applyFill="1" applyBorder="1" applyAlignment="1">
      <alignment vertical="center" wrapText="1"/>
    </xf>
    <xf numFmtId="0" fontId="24" fillId="0" borderId="24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vertical="center" wrapText="1"/>
    </xf>
    <xf numFmtId="3" fontId="19" fillId="0" borderId="24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center" vertical="center"/>
    </xf>
    <xf numFmtId="3" fontId="19" fillId="0" borderId="24" xfId="0" applyNumberFormat="1" applyFont="1" applyFill="1" applyBorder="1" applyAlignment="1">
      <alignment vertical="center" wrapText="1"/>
    </xf>
    <xf numFmtId="0" fontId="20" fillId="0" borderId="24" xfId="0" applyFont="1" applyFill="1" applyBorder="1" applyAlignment="1">
      <alignment horizontal="left" vertical="center" wrapText="1"/>
    </xf>
    <xf numFmtId="187" fontId="20" fillId="0" borderId="24" xfId="3" applyNumberFormat="1" applyFont="1" applyFill="1" applyBorder="1" applyAlignment="1">
      <alignment vertical="center" wrapText="1"/>
    </xf>
    <xf numFmtId="0" fontId="20" fillId="0" borderId="24" xfId="0" applyFont="1" applyFill="1" applyBorder="1" applyAlignment="1">
      <alignment vertical="center" wrapText="1"/>
    </xf>
    <xf numFmtId="0" fontId="26" fillId="0" borderId="24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1" fontId="8" fillId="0" borderId="1" xfId="2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right" vertical="center" wrapText="1"/>
    </xf>
    <xf numFmtId="187" fontId="8" fillId="0" borderId="22" xfId="1" applyNumberFormat="1" applyFont="1" applyBorder="1" applyAlignment="1">
      <alignment horizontal="center" vertical="center" wrapText="1"/>
    </xf>
    <xf numFmtId="1" fontId="8" fillId="0" borderId="22" xfId="2" applyNumberFormat="1" applyFont="1" applyBorder="1" applyAlignment="1">
      <alignment horizontal="center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0" fontId="8" fillId="0" borderId="1" xfId="10" applyFont="1" applyBorder="1" applyAlignment="1">
      <alignment horizontal="center" vertical="center" wrapText="1"/>
    </xf>
    <xf numFmtId="190" fontId="8" fillId="0" borderId="4" xfId="2" applyNumberFormat="1" applyFont="1" applyBorder="1" applyAlignment="1">
      <alignment horizontal="center" vertical="center" wrapText="1"/>
    </xf>
    <xf numFmtId="190" fontId="8" fillId="0" borderId="1" xfId="2" applyNumberFormat="1" applyFont="1" applyBorder="1" applyAlignment="1">
      <alignment horizontal="center" vertical="center" wrapText="1"/>
    </xf>
    <xf numFmtId="0" fontId="8" fillId="0" borderId="1" xfId="2" applyNumberFormat="1" applyFont="1" applyBorder="1" applyAlignment="1">
      <alignment horizontal="center" vertical="center" wrapText="1"/>
    </xf>
    <xf numFmtId="1" fontId="8" fillId="0" borderId="24" xfId="2" applyNumberFormat="1" applyFont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3" fontId="19" fillId="0" borderId="5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vertical="center" wrapText="1"/>
    </xf>
    <xf numFmtId="3" fontId="27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187" fontId="20" fillId="0" borderId="27" xfId="1" applyNumberFormat="1" applyFont="1" applyFill="1" applyBorder="1" applyAlignment="1">
      <alignment vertical="center"/>
    </xf>
    <xf numFmtId="0" fontId="5" fillId="0" borderId="1" xfId="10" applyFont="1" applyFill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/>
    </xf>
    <xf numFmtId="0" fontId="5" fillId="0" borderId="15" xfId="1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4" xfId="10" applyFont="1" applyFill="1" applyBorder="1" applyAlignment="1">
      <alignment horizontal="center" vertical="center"/>
    </xf>
    <xf numFmtId="0" fontId="5" fillId="0" borderId="16" xfId="10" applyFont="1" applyFill="1" applyBorder="1" applyAlignment="1">
      <alignment horizontal="center" vertical="center"/>
    </xf>
    <xf numFmtId="0" fontId="5" fillId="0" borderId="5" xfId="10" applyFont="1" applyFill="1" applyBorder="1" applyAlignment="1">
      <alignment horizontal="center" vertical="center"/>
    </xf>
    <xf numFmtId="0" fontId="5" fillId="0" borderId="17" xfId="10" applyFont="1" applyFill="1" applyBorder="1" applyAlignment="1">
      <alignment horizontal="center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5" fillId="0" borderId="18" xfId="10" applyFont="1" applyFill="1" applyBorder="1" applyAlignment="1">
      <alignment horizontal="center" vertical="center" wrapText="1"/>
    </xf>
    <xf numFmtId="0" fontId="5" fillId="0" borderId="19" xfId="1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7" fillId="0" borderId="17" xfId="10" applyFont="1" applyFill="1" applyBorder="1" applyAlignment="1">
      <alignment horizontal="center" vertical="center" wrapText="1"/>
    </xf>
    <xf numFmtId="0" fontId="7" fillId="0" borderId="21" xfId="10" applyFont="1" applyFill="1" applyBorder="1" applyAlignment="1">
      <alignment horizontal="center" vertical="center" wrapText="1"/>
    </xf>
    <xf numFmtId="0" fontId="7" fillId="0" borderId="18" xfId="10" applyFont="1" applyFill="1" applyBorder="1" applyAlignment="1">
      <alignment horizontal="center" vertical="center" wrapText="1"/>
    </xf>
    <xf numFmtId="0" fontId="7" fillId="0" borderId="23" xfId="10" applyFont="1" applyFill="1" applyBorder="1" applyAlignment="1">
      <alignment horizontal="center" vertical="center" wrapText="1"/>
    </xf>
    <xf numFmtId="187" fontId="22" fillId="0" borderId="20" xfId="1" applyNumberFormat="1" applyFont="1" applyFill="1" applyBorder="1" applyAlignment="1">
      <alignment horizontal="center" vertical="center" wrapText="1"/>
    </xf>
    <xf numFmtId="187" fontId="22" fillId="0" borderId="22" xfId="1" applyNumberFormat="1" applyFont="1" applyFill="1" applyBorder="1" applyAlignment="1">
      <alignment horizontal="center" vertical="center" wrapText="1"/>
    </xf>
    <xf numFmtId="0" fontId="22" fillId="0" borderId="20" xfId="0" applyNumberFormat="1" applyFont="1" applyFill="1" applyBorder="1" applyAlignment="1">
      <alignment horizontal="center" vertical="center" wrapText="1"/>
    </xf>
    <xf numFmtId="0" fontId="22" fillId="0" borderId="22" xfId="0" applyNumberFormat="1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187" fontId="22" fillId="0" borderId="4" xfId="1" applyNumberFormat="1" applyFont="1" applyFill="1" applyBorder="1" applyAlignment="1">
      <alignment horizontal="center" vertical="center" wrapText="1"/>
    </xf>
    <xf numFmtId="187" fontId="22" fillId="0" borderId="5" xfId="1" applyNumberFormat="1" applyFont="1" applyFill="1" applyBorder="1" applyAlignment="1">
      <alignment horizontal="center" vertical="center" wrapText="1"/>
    </xf>
    <xf numFmtId="187" fontId="26" fillId="0" borderId="20" xfId="1" applyNumberFormat="1" applyFont="1" applyFill="1" applyBorder="1" applyAlignment="1">
      <alignment horizontal="center" vertical="center" wrapText="1"/>
    </xf>
    <xf numFmtId="187" fontId="26" fillId="0" borderId="22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87" fontId="22" fillId="0" borderId="20" xfId="5" applyNumberFormat="1" applyFont="1" applyFill="1" applyBorder="1" applyAlignment="1">
      <alignment horizontal="center" vertical="center" wrapText="1"/>
    </xf>
    <xf numFmtId="187" fontId="22" fillId="0" borderId="22" xfId="5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</cellXfs>
  <cellStyles count="11">
    <cellStyle name="Comma" xfId="1" builtinId="3"/>
    <cellStyle name="Comma 2" xfId="2"/>
    <cellStyle name="Comma 3" xfId="3"/>
    <cellStyle name="Comma 4" xfId="4"/>
    <cellStyle name="Comma 5" xfId="5"/>
    <cellStyle name="Normal" xfId="0" builtinId="0"/>
    <cellStyle name="Normal 2" xfId="6"/>
    <cellStyle name="Normal 3" xfId="7"/>
    <cellStyle name="เครื่องหมายจุลภาค 2" xfId="8"/>
    <cellStyle name="ปกติ 2" xfId="9"/>
    <cellStyle name="ปกติ_01 เหนือบน 1 (2เมย52)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A21"/>
  <sheetViews>
    <sheetView view="pageBreakPreview" zoomScaleSheetLayoutView="100" workbookViewId="0"/>
  </sheetViews>
  <sheetFormatPr defaultRowHeight="14.25"/>
  <cols>
    <col min="1" max="1" width="8.625" style="5" customWidth="1"/>
    <col min="2" max="2" width="30.625" style="5" customWidth="1"/>
    <col min="3" max="3" width="8.625" style="5" customWidth="1"/>
    <col min="4" max="4" width="13.625" style="5" customWidth="1"/>
    <col min="5" max="5" width="8.625" style="5" customWidth="1"/>
    <col min="6" max="6" width="13.625" style="5" customWidth="1"/>
    <col min="7" max="7" width="8.625" style="5" customWidth="1"/>
    <col min="8" max="8" width="13.625" style="5" customWidth="1"/>
    <col min="9" max="9" width="8.625" style="5" customWidth="1"/>
    <col min="10" max="10" width="13.625" style="5" customWidth="1"/>
    <col min="106" max="16384" width="9" style="5"/>
  </cols>
  <sheetData>
    <row r="1" spans="1:105" ht="15">
      <c r="A1" s="1" t="s">
        <v>11</v>
      </c>
      <c r="B1" s="1"/>
      <c r="C1" s="1"/>
      <c r="D1" s="1"/>
      <c r="E1" s="1"/>
      <c r="F1" s="1"/>
      <c r="G1" s="1"/>
      <c r="H1" s="1"/>
    </row>
    <row r="2" spans="1:105" ht="36.75" customHeight="1">
      <c r="A2" s="1"/>
      <c r="B2" s="136" t="s">
        <v>15</v>
      </c>
      <c r="C2" s="136"/>
      <c r="D2" s="136"/>
      <c r="E2" s="136"/>
      <c r="F2" s="136"/>
      <c r="G2" s="136"/>
      <c r="H2" s="136"/>
    </row>
    <row r="3" spans="1:105">
      <c r="A3" s="6"/>
      <c r="B3" s="6"/>
      <c r="C3" s="6"/>
      <c r="D3" s="7"/>
      <c r="E3" s="6"/>
      <c r="F3" s="7"/>
      <c r="G3" s="6"/>
      <c r="H3" s="7"/>
    </row>
    <row r="4" spans="1:105" ht="14.25" customHeight="1">
      <c r="A4" s="137" t="s">
        <v>5</v>
      </c>
      <c r="B4" s="137" t="s">
        <v>1</v>
      </c>
      <c r="C4" s="140" t="s">
        <v>6</v>
      </c>
      <c r="D4" s="141"/>
      <c r="E4" s="146" t="s">
        <v>78</v>
      </c>
      <c r="F4" s="147"/>
      <c r="G4" s="146" t="s">
        <v>79</v>
      </c>
      <c r="H4" s="147"/>
      <c r="I4" s="133" t="s">
        <v>98</v>
      </c>
      <c r="J4" s="133"/>
    </row>
    <row r="5" spans="1:105">
      <c r="A5" s="138"/>
      <c r="B5" s="138"/>
      <c r="C5" s="142"/>
      <c r="D5" s="143"/>
      <c r="E5" s="148"/>
      <c r="F5" s="149"/>
      <c r="G5" s="148"/>
      <c r="H5" s="149"/>
      <c r="I5" s="133"/>
      <c r="J5" s="133"/>
    </row>
    <row r="6" spans="1:105">
      <c r="A6" s="139"/>
      <c r="B6" s="139"/>
      <c r="C6" s="2" t="s">
        <v>7</v>
      </c>
      <c r="D6" s="3" t="s">
        <v>8</v>
      </c>
      <c r="E6" s="2" t="s">
        <v>7</v>
      </c>
      <c r="F6" s="3" t="s">
        <v>8</v>
      </c>
      <c r="G6" s="2" t="s">
        <v>7</v>
      </c>
      <c r="H6" s="3" t="s">
        <v>8</v>
      </c>
      <c r="I6" s="2" t="s">
        <v>7</v>
      </c>
      <c r="J6" s="33" t="s">
        <v>8</v>
      </c>
    </row>
    <row r="7" spans="1:105" s="14" customFormat="1" ht="36.950000000000003" customHeight="1">
      <c r="A7" s="112">
        <v>1</v>
      </c>
      <c r="B7" s="106" t="s">
        <v>13</v>
      </c>
      <c r="C7" s="107">
        <f>SUM(E7,G7,I7)</f>
        <v>40</v>
      </c>
      <c r="D7" s="108">
        <f>SUM(,F7,J7)</f>
        <v>153138500</v>
      </c>
      <c r="E7" s="13">
        <f>COUNTIF(พิจิตร!L6:L45,พิจิตร!$L$49)</f>
        <v>39</v>
      </c>
      <c r="F7" s="28">
        <f>SUMIF(พิจิตร!L6:L45,พิจิตร!$L$49,พิจิตร!E6:E45)</f>
        <v>150138500</v>
      </c>
      <c r="G7" s="113">
        <f>COUNTIF(พิจิตร!F6:F45,พิจิตร!$L$49)</f>
        <v>0</v>
      </c>
      <c r="H7" s="113">
        <f>COUNTIF(พิจิตร!G6:G45,พิจิตร!$L$49)</f>
        <v>1</v>
      </c>
      <c r="I7" s="13">
        <f>COUNTIF(พิจิตร!G6:G45,พิจิตร!$L$49)</f>
        <v>1</v>
      </c>
      <c r="J7" s="28">
        <f>SUMIF(พิจิตร!G6:G45,พิจิตร!$L$49,พิจิตร!D6:D45)</f>
        <v>3000000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</row>
    <row r="8" spans="1:105" s="19" customFormat="1" ht="36.950000000000003" customHeight="1">
      <c r="A8" s="112">
        <v>2</v>
      </c>
      <c r="B8" s="106" t="s">
        <v>36</v>
      </c>
      <c r="C8" s="107">
        <f>SUM(E8,G8,I8)</f>
        <v>2</v>
      </c>
      <c r="D8" s="108">
        <f>SUM(,F8,J8)</f>
        <v>8000000</v>
      </c>
      <c r="E8" s="107">
        <f>COUNTIF(พิจิตร!L46:L47,พิจิตร!$L$49)</f>
        <v>2</v>
      </c>
      <c r="F8" s="108">
        <f>SUMIF(พิจิตร!L46:L47,พิจิตร!$L$49,พิจิตร!E46:E47)</f>
        <v>8000000</v>
      </c>
      <c r="G8" s="114">
        <f>COUNTIF(พิจิตร!F7:F46,พิจิตร!$L$49)</f>
        <v>0</v>
      </c>
      <c r="H8" s="114">
        <f>COUNTIF(พิจิตร!G7:G46,พิจิตร!$L$49)</f>
        <v>1</v>
      </c>
      <c r="I8" s="114">
        <f>COUNTIF(พิจิตร!H7:H46,พิจิตร!$L$49)</f>
        <v>0</v>
      </c>
      <c r="J8" s="114">
        <f>COUNTIF(พิจิตร!I7:I46,พิจิตร!$L$49)</f>
        <v>0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</row>
    <row r="9" spans="1:105" s="19" customFormat="1" ht="36.950000000000003" customHeight="1">
      <c r="A9" s="112">
        <v>3</v>
      </c>
      <c r="B9" s="106" t="s">
        <v>14</v>
      </c>
      <c r="C9" s="107">
        <f>SUM(E9,G9,I9)</f>
        <v>1</v>
      </c>
      <c r="D9" s="108">
        <f>SUM(,F9,J9)</f>
        <v>12500000</v>
      </c>
      <c r="E9" s="13">
        <f>COUNTIF(พิจิตร!L48:L48,พิจิตร!$L$49)</f>
        <v>1</v>
      </c>
      <c r="F9" s="28">
        <f>SUMIF(พิจิตร!L48:L48,พิจิตร!$L$49,พิจิตร!E48:E48)</f>
        <v>12500000</v>
      </c>
      <c r="G9" s="113">
        <f>COUNTIF(พิจิตร!F8:F47,พิจิตร!$L$49)</f>
        <v>0</v>
      </c>
      <c r="H9" s="113">
        <f>COUNTIF(พิจิตร!G8:G47,พิจิตร!$L$49)</f>
        <v>1</v>
      </c>
      <c r="I9" s="113">
        <f>COUNTIF(พิจิตร!H8:H47,พิจิตร!$L$49)</f>
        <v>0</v>
      </c>
      <c r="J9" s="113">
        <f>COUNTIF(พิจิตร!I8:I47,พิจิตร!$L$49)</f>
        <v>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</row>
    <row r="10" spans="1:105" s="14" customFormat="1" ht="36.950000000000003" customHeight="1">
      <c r="A10" s="112">
        <v>4</v>
      </c>
      <c r="B10" s="106" t="s">
        <v>12</v>
      </c>
      <c r="C10" s="114">
        <f>SUM(E10,G10,I10)</f>
        <v>0</v>
      </c>
      <c r="D10" s="114">
        <f>COUNTIF(พิจิตร!C9:C48,พิจิตร!$L$49)</f>
        <v>0</v>
      </c>
      <c r="E10" s="114">
        <f>COUNTIF(พิจิตร!D9:D48,พิจิตร!$L$49)</f>
        <v>0</v>
      </c>
      <c r="F10" s="114">
        <f>COUNTIF(พิจิตร!E9:E48,พิจิตร!$L$49)</f>
        <v>0</v>
      </c>
      <c r="G10" s="114">
        <f>COUNTIF(พิจิตร!F9:F48,พิจิตร!$L$49)</f>
        <v>0</v>
      </c>
      <c r="H10" s="114">
        <f>COUNTIF(พิจิตร!G9:G48,พิจิตร!$L$49)</f>
        <v>1</v>
      </c>
      <c r="I10" s="114">
        <f>COUNTIF(พิจิตร!H9:H48,พิจิตร!$L$49)</f>
        <v>0</v>
      </c>
      <c r="J10" s="114">
        <f>COUNTIF(พิจิตร!I9:I48,พิจิตร!$L$49)</f>
        <v>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</row>
    <row r="11" spans="1:105" s="14" customFormat="1" ht="36.950000000000003" customHeight="1">
      <c r="A11" s="144" t="s">
        <v>17</v>
      </c>
      <c r="B11" s="145"/>
      <c r="C11" s="115">
        <f>SUM(E11,G11,I11)</f>
        <v>1</v>
      </c>
      <c r="D11" s="109">
        <v>10000000</v>
      </c>
      <c r="E11" s="116">
        <v>1</v>
      </c>
      <c r="F11" s="109">
        <v>10000000</v>
      </c>
      <c r="G11" s="110"/>
      <c r="H11" s="111"/>
      <c r="I11" s="110"/>
      <c r="J11" s="1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</row>
    <row r="12" spans="1:105" s="14" customFormat="1" ht="36.950000000000003" customHeight="1">
      <c r="A12" s="134" t="s">
        <v>9</v>
      </c>
      <c r="B12" s="135"/>
      <c r="C12" s="84">
        <f t="shared" ref="C12:J12" si="0">SUM(C7:C11)</f>
        <v>44</v>
      </c>
      <c r="D12" s="31">
        <f t="shared" si="0"/>
        <v>183638500</v>
      </c>
      <c r="E12" s="84">
        <f t="shared" si="0"/>
        <v>43</v>
      </c>
      <c r="F12" s="31">
        <f t="shared" si="0"/>
        <v>180638500</v>
      </c>
      <c r="G12" s="114">
        <f>COUNTIF(พิจิตร!F11:F50,พิจิตร!$L$49)</f>
        <v>0</v>
      </c>
      <c r="H12" s="114">
        <f>COUNTIF(พิจิตร!G11:G50,พิจิตร!$L$49)</f>
        <v>1</v>
      </c>
      <c r="I12" s="84">
        <f t="shared" si="0"/>
        <v>1</v>
      </c>
      <c r="J12" s="31">
        <f t="shared" si="0"/>
        <v>3000000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</row>
    <row r="13" spans="1:105" s="15" customFormat="1" ht="20.100000000000001" customHeight="1">
      <c r="A13" s="15" t="s">
        <v>16</v>
      </c>
      <c r="B13" s="15" t="s">
        <v>77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</row>
    <row r="14" spans="1:105" s="16" customFormat="1" ht="20.100000000000001" customHeight="1">
      <c r="C14" s="17"/>
      <c r="D14" s="17"/>
      <c r="G14" s="17"/>
      <c r="H14" s="17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</row>
    <row r="15" spans="1:105" s="16" customFormat="1" ht="20.100000000000001" customHeight="1">
      <c r="B15" s="34"/>
      <c r="C15" s="32"/>
      <c r="D15" s="32"/>
      <c r="E15" s="32"/>
      <c r="F15" s="32"/>
      <c r="G15" s="29"/>
      <c r="H15" s="17"/>
      <c r="J15" s="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</row>
    <row r="16" spans="1:105" s="16" customFormat="1" ht="20.100000000000001" customHeight="1">
      <c r="C16" s="18"/>
      <c r="D16" s="17"/>
      <c r="G16" s="29"/>
      <c r="H16" s="1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</row>
    <row r="17" spans="3:105" s="16" customFormat="1" ht="20.100000000000001" customHeight="1">
      <c r="C17" s="18"/>
      <c r="D17" s="17"/>
      <c r="G17" s="29"/>
      <c r="H17" s="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</row>
    <row r="18" spans="3:105" s="16" customFormat="1" ht="20.100000000000001" customHeight="1">
      <c r="D18" s="17"/>
      <c r="G18" s="30"/>
      <c r="H18" s="1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</row>
    <row r="19" spans="3:105">
      <c r="I19" s="15"/>
      <c r="J19" s="15"/>
    </row>
    <row r="20" spans="3:105">
      <c r="I20" s="15"/>
      <c r="J20" s="15"/>
    </row>
    <row r="21" spans="3:105">
      <c r="I21" s="8"/>
      <c r="J21" s="8"/>
    </row>
  </sheetData>
  <mergeCells count="9">
    <mergeCell ref="I4:J5"/>
    <mergeCell ref="A12:B12"/>
    <mergeCell ref="B2:H2"/>
    <mergeCell ref="A4:A6"/>
    <mergeCell ref="B4:B6"/>
    <mergeCell ref="C4:D5"/>
    <mergeCell ref="A11:B11"/>
    <mergeCell ref="E4:F5"/>
    <mergeCell ref="G4:H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&amp;C&amp;8รายละเอียด&amp;A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62"/>
  <sheetViews>
    <sheetView tabSelected="1" view="pageBreakPreview" topLeftCell="A8" zoomScale="110" zoomScaleSheetLayoutView="110" workbookViewId="0">
      <selection activeCell="H15" sqref="H15"/>
    </sheetView>
  </sheetViews>
  <sheetFormatPr defaultRowHeight="14.25"/>
  <cols>
    <col min="1" max="1" width="4.625" style="4" customWidth="1"/>
    <col min="2" max="2" width="20.625" style="10" customWidth="1"/>
    <col min="3" max="3" width="30.625" style="11" customWidth="1"/>
    <col min="4" max="4" width="11.875" style="43" customWidth="1"/>
    <col min="5" max="5" width="12.875" style="4" customWidth="1"/>
    <col min="6" max="6" width="9.125" style="62" customWidth="1"/>
    <col min="7" max="7" width="8.625" style="4" customWidth="1"/>
    <col min="8" max="8" width="35.625" style="12" customWidth="1"/>
    <col min="9" max="9" width="8.625" style="4" hidden="1" customWidth="1"/>
    <col min="10" max="10" width="8.5" style="9" customWidth="1"/>
    <col min="11" max="11" width="9" style="4" hidden="1" customWidth="1"/>
    <col min="12" max="16384" width="9" style="4"/>
  </cols>
  <sheetData>
    <row r="1" spans="1:12">
      <c r="A1" s="160" t="s">
        <v>0</v>
      </c>
      <c r="B1" s="160"/>
      <c r="C1" s="35"/>
      <c r="D1" s="36"/>
      <c r="E1" s="37"/>
      <c r="F1" s="59"/>
      <c r="G1" s="37"/>
      <c r="H1" s="38"/>
    </row>
    <row r="2" spans="1:12">
      <c r="A2" s="39" t="s">
        <v>11</v>
      </c>
      <c r="B2" s="40"/>
      <c r="C2" s="35"/>
      <c r="D2" s="36"/>
      <c r="E2" s="37"/>
      <c r="F2" s="59"/>
      <c r="G2" s="37"/>
      <c r="H2" s="38"/>
    </row>
    <row r="3" spans="1:12">
      <c r="A3" s="37"/>
      <c r="B3" s="41"/>
      <c r="C3" s="35"/>
      <c r="D3" s="36"/>
      <c r="E3" s="37"/>
      <c r="F3" s="59"/>
      <c r="G3" s="37"/>
      <c r="H3" s="38"/>
    </row>
    <row r="4" spans="1:12" s="53" customFormat="1" ht="10.5">
      <c r="A4" s="161" t="s">
        <v>5</v>
      </c>
      <c r="B4" s="163" t="s">
        <v>1</v>
      </c>
      <c r="C4" s="165" t="s">
        <v>3</v>
      </c>
      <c r="D4" s="150" t="s">
        <v>18</v>
      </c>
      <c r="E4" s="158" t="s">
        <v>80</v>
      </c>
      <c r="F4" s="158" t="s">
        <v>81</v>
      </c>
      <c r="G4" s="150" t="s">
        <v>98</v>
      </c>
      <c r="H4" s="152" t="s">
        <v>2</v>
      </c>
      <c r="I4" s="154" t="s">
        <v>10</v>
      </c>
      <c r="J4" s="156" t="s">
        <v>99</v>
      </c>
    </row>
    <row r="5" spans="1:12" s="53" customFormat="1" ht="33.75" customHeight="1">
      <c r="A5" s="162"/>
      <c r="B5" s="164"/>
      <c r="C5" s="166"/>
      <c r="D5" s="151"/>
      <c r="E5" s="159"/>
      <c r="F5" s="159"/>
      <c r="G5" s="151"/>
      <c r="H5" s="153"/>
      <c r="I5" s="155" t="s">
        <v>4</v>
      </c>
      <c r="J5" s="157"/>
    </row>
    <row r="6" spans="1:12" s="55" customFormat="1" ht="61.5" customHeight="1">
      <c r="A6" s="47">
        <v>1</v>
      </c>
      <c r="B6" s="54" t="s">
        <v>13</v>
      </c>
      <c r="C6" s="48" t="s">
        <v>101</v>
      </c>
      <c r="D6" s="49">
        <v>3000000</v>
      </c>
      <c r="E6" s="49">
        <v>3000000</v>
      </c>
      <c r="F6" s="61"/>
      <c r="G6" s="58"/>
      <c r="H6" s="51" t="s">
        <v>102</v>
      </c>
      <c r="I6" s="52"/>
      <c r="J6" s="70">
        <v>1</v>
      </c>
      <c r="L6" s="103" t="s">
        <v>97</v>
      </c>
    </row>
    <row r="7" spans="1:12" s="55" customFormat="1" ht="52.5">
      <c r="A7" s="47">
        <f>A6+1</f>
        <v>2</v>
      </c>
      <c r="B7" s="56"/>
      <c r="C7" s="20" t="s">
        <v>22</v>
      </c>
      <c r="D7" s="21">
        <v>3000000</v>
      </c>
      <c r="E7" s="21">
        <v>3000000</v>
      </c>
      <c r="F7" s="61"/>
      <c r="G7" s="58"/>
      <c r="H7" s="51" t="s">
        <v>64</v>
      </c>
      <c r="I7" s="87"/>
      <c r="J7" s="70">
        <f>J6+1</f>
        <v>2</v>
      </c>
      <c r="L7" s="103" t="s">
        <v>97</v>
      </c>
    </row>
    <row r="8" spans="1:12" s="55" customFormat="1" ht="24.75" customHeight="1">
      <c r="A8" s="47">
        <f t="shared" ref="A8:A49" si="0">A7+1</f>
        <v>3</v>
      </c>
      <c r="B8" s="89"/>
      <c r="C8" s="94" t="s">
        <v>82</v>
      </c>
      <c r="D8" s="21">
        <v>3000000</v>
      </c>
      <c r="E8" s="21">
        <v>3000000</v>
      </c>
      <c r="F8" s="91"/>
      <c r="G8" s="90"/>
      <c r="H8" s="92" t="s">
        <v>83</v>
      </c>
      <c r="I8" s="96"/>
      <c r="J8" s="70">
        <f t="shared" ref="J8:J11" si="1">J7+1</f>
        <v>3</v>
      </c>
      <c r="L8" s="103" t="s">
        <v>97</v>
      </c>
    </row>
    <row r="9" spans="1:12" s="55" customFormat="1" ht="38.25" customHeight="1">
      <c r="A9" s="47">
        <f t="shared" si="0"/>
        <v>4</v>
      </c>
      <c r="B9" s="89"/>
      <c r="C9" s="94" t="s">
        <v>84</v>
      </c>
      <c r="D9" s="95">
        <v>5000000</v>
      </c>
      <c r="E9" s="95">
        <v>5000000</v>
      </c>
      <c r="F9" s="91"/>
      <c r="G9" s="90"/>
      <c r="H9" s="92" t="s">
        <v>87</v>
      </c>
      <c r="I9" s="96"/>
      <c r="J9" s="70">
        <f t="shared" si="1"/>
        <v>4</v>
      </c>
      <c r="L9" s="103" t="s">
        <v>97</v>
      </c>
    </row>
    <row r="10" spans="1:12" s="55" customFormat="1" ht="52.5">
      <c r="A10" s="47">
        <f t="shared" si="0"/>
        <v>5</v>
      </c>
      <c r="B10" s="56"/>
      <c r="C10" s="20" t="s">
        <v>23</v>
      </c>
      <c r="D10" s="21">
        <v>3000000</v>
      </c>
      <c r="E10" s="21">
        <v>3000000</v>
      </c>
      <c r="F10" s="61"/>
      <c r="G10" s="58"/>
      <c r="H10" s="51" t="s">
        <v>65</v>
      </c>
      <c r="I10" s="52"/>
      <c r="J10" s="70">
        <f t="shared" si="1"/>
        <v>5</v>
      </c>
      <c r="L10" s="103" t="s">
        <v>97</v>
      </c>
    </row>
    <row r="11" spans="1:12" s="55" customFormat="1" ht="84">
      <c r="A11" s="47">
        <f t="shared" si="0"/>
        <v>6</v>
      </c>
      <c r="B11" s="56"/>
      <c r="C11" s="20" t="s">
        <v>49</v>
      </c>
      <c r="D11" s="22">
        <v>7500000</v>
      </c>
      <c r="E11" s="22">
        <v>7500000</v>
      </c>
      <c r="F11" s="61"/>
      <c r="G11" s="58"/>
      <c r="H11" s="51" t="s">
        <v>76</v>
      </c>
      <c r="I11" s="52"/>
      <c r="J11" s="70">
        <f t="shared" si="1"/>
        <v>6</v>
      </c>
      <c r="L11" s="103" t="s">
        <v>97</v>
      </c>
    </row>
    <row r="12" spans="1:12" s="55" customFormat="1" ht="47.25" customHeight="1">
      <c r="A12" s="47">
        <f t="shared" si="0"/>
        <v>7</v>
      </c>
      <c r="B12" s="89"/>
      <c r="C12" s="94" t="s">
        <v>85</v>
      </c>
      <c r="D12" s="97">
        <v>3000000</v>
      </c>
      <c r="E12" s="97"/>
      <c r="F12" s="58"/>
      <c r="G12" s="117" t="s">
        <v>97</v>
      </c>
      <c r="H12" s="92" t="s">
        <v>100</v>
      </c>
      <c r="I12" s="52"/>
      <c r="J12" s="93"/>
      <c r="L12" s="103"/>
    </row>
    <row r="13" spans="1:12" s="55" customFormat="1" ht="47.25" customHeight="1">
      <c r="A13" s="47">
        <f t="shared" si="0"/>
        <v>8</v>
      </c>
      <c r="B13" s="89"/>
      <c r="C13" s="94" t="s">
        <v>86</v>
      </c>
      <c r="D13" s="97">
        <v>3000000</v>
      </c>
      <c r="E13" s="97">
        <v>3000000</v>
      </c>
      <c r="F13" s="91"/>
      <c r="G13" s="90"/>
      <c r="H13" s="92" t="s">
        <v>87</v>
      </c>
      <c r="I13" s="52"/>
      <c r="J13" s="70">
        <f>J11+1</f>
        <v>7</v>
      </c>
      <c r="L13" s="103" t="s">
        <v>97</v>
      </c>
    </row>
    <row r="14" spans="1:12" s="55" customFormat="1" ht="48" customHeight="1">
      <c r="A14" s="47">
        <f t="shared" si="0"/>
        <v>9</v>
      </c>
      <c r="B14" s="56"/>
      <c r="C14" s="23" t="s">
        <v>24</v>
      </c>
      <c r="D14" s="24">
        <v>3000000</v>
      </c>
      <c r="E14" s="24">
        <v>3000000</v>
      </c>
      <c r="F14" s="61"/>
      <c r="G14" s="58"/>
      <c r="H14" s="51" t="s">
        <v>66</v>
      </c>
      <c r="I14" s="52"/>
      <c r="J14" s="70">
        <f>J13+1</f>
        <v>8</v>
      </c>
      <c r="L14" s="103" t="s">
        <v>97</v>
      </c>
    </row>
    <row r="15" spans="1:12" s="55" customFormat="1" ht="47.25" customHeight="1">
      <c r="A15" s="47">
        <f t="shared" si="0"/>
        <v>10</v>
      </c>
      <c r="B15" s="89"/>
      <c r="C15" s="94" t="s">
        <v>105</v>
      </c>
      <c r="D15" s="97">
        <v>2437500</v>
      </c>
      <c r="E15" s="97">
        <v>2437500</v>
      </c>
      <c r="F15" s="91"/>
      <c r="G15" s="90"/>
      <c r="H15" s="92" t="s">
        <v>87</v>
      </c>
      <c r="I15" s="52"/>
      <c r="J15" s="70">
        <f t="shared" ref="J15:J37" si="2">J14+1</f>
        <v>9</v>
      </c>
      <c r="L15" s="103" t="s">
        <v>97</v>
      </c>
    </row>
    <row r="16" spans="1:12" s="55" customFormat="1" ht="74.25" customHeight="1">
      <c r="A16" s="47">
        <f t="shared" si="0"/>
        <v>11</v>
      </c>
      <c r="B16" s="56"/>
      <c r="C16" s="25" t="s">
        <v>50</v>
      </c>
      <c r="D16" s="26">
        <v>3000000</v>
      </c>
      <c r="E16" s="26">
        <v>3000000</v>
      </c>
      <c r="F16" s="61"/>
      <c r="G16" s="58"/>
      <c r="H16" s="51" t="s">
        <v>41</v>
      </c>
      <c r="I16" s="52"/>
      <c r="J16" s="70">
        <f t="shared" si="2"/>
        <v>10</v>
      </c>
      <c r="L16" s="103" t="s">
        <v>97</v>
      </c>
    </row>
    <row r="17" spans="1:12" s="55" customFormat="1" ht="42.75" customHeight="1">
      <c r="A17" s="47">
        <f t="shared" si="0"/>
        <v>12</v>
      </c>
      <c r="B17" s="89"/>
      <c r="C17" s="98" t="s">
        <v>88</v>
      </c>
      <c r="D17" s="99">
        <v>2437500</v>
      </c>
      <c r="E17" s="99">
        <v>2437500</v>
      </c>
      <c r="F17" s="91"/>
      <c r="G17" s="90"/>
      <c r="H17" s="92" t="s">
        <v>87</v>
      </c>
      <c r="I17" s="52"/>
      <c r="J17" s="70">
        <f t="shared" si="2"/>
        <v>11</v>
      </c>
      <c r="L17" s="103" t="s">
        <v>97</v>
      </c>
    </row>
    <row r="18" spans="1:12" s="55" customFormat="1" ht="63">
      <c r="A18" s="47">
        <f t="shared" si="0"/>
        <v>13</v>
      </c>
      <c r="B18" s="56"/>
      <c r="C18" s="27" t="s">
        <v>51</v>
      </c>
      <c r="D18" s="26">
        <v>7000000</v>
      </c>
      <c r="E18" s="26">
        <v>7000000</v>
      </c>
      <c r="F18" s="61"/>
      <c r="G18" s="58"/>
      <c r="H18" s="51" t="s">
        <v>67</v>
      </c>
      <c r="I18" s="52"/>
      <c r="J18" s="70">
        <f t="shared" si="2"/>
        <v>12</v>
      </c>
      <c r="L18" s="103" t="s">
        <v>97</v>
      </c>
    </row>
    <row r="19" spans="1:12" s="55" customFormat="1" ht="52.5">
      <c r="A19" s="47">
        <f t="shared" si="0"/>
        <v>14</v>
      </c>
      <c r="B19" s="56"/>
      <c r="C19" s="27" t="s">
        <v>52</v>
      </c>
      <c r="D19" s="26">
        <v>3000000</v>
      </c>
      <c r="E19" s="26">
        <v>3000000</v>
      </c>
      <c r="F19" s="61"/>
      <c r="G19" s="58"/>
      <c r="H19" s="51" t="s">
        <v>68</v>
      </c>
      <c r="I19" s="52"/>
      <c r="J19" s="70">
        <f>J18+1</f>
        <v>13</v>
      </c>
      <c r="L19" s="103" t="s">
        <v>97</v>
      </c>
    </row>
    <row r="20" spans="1:12" s="55" customFormat="1" ht="42" customHeight="1">
      <c r="A20" s="47">
        <f t="shared" si="0"/>
        <v>15</v>
      </c>
      <c r="B20" s="89"/>
      <c r="C20" s="100" t="s">
        <v>89</v>
      </c>
      <c r="D20" s="26">
        <v>3000000</v>
      </c>
      <c r="E20" s="26">
        <v>3000000</v>
      </c>
      <c r="F20" s="91"/>
      <c r="G20" s="90"/>
      <c r="H20" s="92" t="s">
        <v>87</v>
      </c>
      <c r="I20" s="52"/>
      <c r="J20" s="70">
        <f t="shared" si="2"/>
        <v>14</v>
      </c>
      <c r="L20" s="103" t="s">
        <v>97</v>
      </c>
    </row>
    <row r="21" spans="1:12" s="55" customFormat="1" ht="42" customHeight="1">
      <c r="A21" s="47">
        <f t="shared" si="0"/>
        <v>16</v>
      </c>
      <c r="B21" s="89"/>
      <c r="C21" s="100" t="s">
        <v>90</v>
      </c>
      <c r="D21" s="26">
        <v>3000000</v>
      </c>
      <c r="E21" s="26">
        <v>3000000</v>
      </c>
      <c r="F21" s="91"/>
      <c r="G21" s="90"/>
      <c r="H21" s="92" t="s">
        <v>87</v>
      </c>
      <c r="I21" s="52"/>
      <c r="J21" s="70">
        <f t="shared" si="2"/>
        <v>15</v>
      </c>
      <c r="L21" s="103" t="s">
        <v>97</v>
      </c>
    </row>
    <row r="22" spans="1:12" s="55" customFormat="1" ht="52.5">
      <c r="A22" s="47">
        <f t="shared" si="0"/>
        <v>17</v>
      </c>
      <c r="B22" s="56"/>
      <c r="C22" s="27" t="s">
        <v>25</v>
      </c>
      <c r="D22" s="26">
        <v>3000000</v>
      </c>
      <c r="E22" s="26">
        <v>3000000</v>
      </c>
      <c r="F22" s="61"/>
      <c r="G22" s="58"/>
      <c r="H22" s="51" t="s">
        <v>69</v>
      </c>
      <c r="I22" s="52"/>
      <c r="J22" s="70">
        <f t="shared" si="2"/>
        <v>16</v>
      </c>
      <c r="L22" s="103" t="s">
        <v>97</v>
      </c>
    </row>
    <row r="23" spans="1:12" s="55" customFormat="1" ht="58.5" customHeight="1">
      <c r="A23" s="47">
        <f t="shared" si="0"/>
        <v>18</v>
      </c>
      <c r="B23" s="56"/>
      <c r="C23" s="27" t="s">
        <v>26</v>
      </c>
      <c r="D23" s="26">
        <v>5400000</v>
      </c>
      <c r="E23" s="26">
        <v>5400000</v>
      </c>
      <c r="F23" s="61"/>
      <c r="G23" s="58"/>
      <c r="H23" s="51" t="s">
        <v>42</v>
      </c>
      <c r="I23" s="52"/>
      <c r="J23" s="70">
        <f>J22+1</f>
        <v>17</v>
      </c>
      <c r="L23" s="103" t="s">
        <v>97</v>
      </c>
    </row>
    <row r="24" spans="1:12" s="55" customFormat="1" ht="37.5" customHeight="1">
      <c r="A24" s="47">
        <f t="shared" si="0"/>
        <v>19</v>
      </c>
      <c r="B24" s="89"/>
      <c r="C24" s="100" t="s">
        <v>91</v>
      </c>
      <c r="D24" s="99">
        <v>2437500</v>
      </c>
      <c r="E24" s="99">
        <v>2437500</v>
      </c>
      <c r="F24" s="91"/>
      <c r="G24" s="90"/>
      <c r="H24" s="92" t="s">
        <v>87</v>
      </c>
      <c r="I24" s="52"/>
      <c r="J24" s="70">
        <f t="shared" si="2"/>
        <v>18</v>
      </c>
      <c r="L24" s="103" t="s">
        <v>97</v>
      </c>
    </row>
    <row r="25" spans="1:12" s="55" customFormat="1" ht="58.5" customHeight="1">
      <c r="A25" s="47">
        <f t="shared" si="0"/>
        <v>20</v>
      </c>
      <c r="B25" s="71"/>
      <c r="C25" s="27" t="s">
        <v>55</v>
      </c>
      <c r="D25" s="26">
        <v>1500000</v>
      </c>
      <c r="E25" s="26">
        <v>1500000</v>
      </c>
      <c r="F25" s="61"/>
      <c r="G25" s="58"/>
      <c r="H25" s="51" t="s">
        <v>70</v>
      </c>
      <c r="I25" s="52"/>
      <c r="J25" s="70">
        <f t="shared" si="2"/>
        <v>19</v>
      </c>
      <c r="L25" s="103" t="s">
        <v>97</v>
      </c>
    </row>
    <row r="26" spans="1:12" s="55" customFormat="1" ht="73.5" customHeight="1">
      <c r="A26" s="47">
        <f t="shared" si="0"/>
        <v>21</v>
      </c>
      <c r="B26" s="71"/>
      <c r="C26" s="27" t="s">
        <v>27</v>
      </c>
      <c r="D26" s="26">
        <v>7500000</v>
      </c>
      <c r="E26" s="26">
        <v>7500000</v>
      </c>
      <c r="F26" s="61"/>
      <c r="G26" s="58"/>
      <c r="H26" s="51" t="s">
        <v>46</v>
      </c>
      <c r="I26" s="52"/>
      <c r="J26" s="70">
        <f t="shared" si="2"/>
        <v>20</v>
      </c>
      <c r="L26" s="103" t="s">
        <v>97</v>
      </c>
    </row>
    <row r="27" spans="1:12" s="55" customFormat="1" ht="63">
      <c r="A27" s="47">
        <f t="shared" si="0"/>
        <v>22</v>
      </c>
      <c r="B27" s="71"/>
      <c r="C27" s="27" t="s">
        <v>56</v>
      </c>
      <c r="D27" s="26">
        <v>3650000</v>
      </c>
      <c r="E27" s="26">
        <v>3650000</v>
      </c>
      <c r="F27" s="61"/>
      <c r="G27" s="58"/>
      <c r="H27" s="51" t="s">
        <v>43</v>
      </c>
      <c r="I27" s="52"/>
      <c r="J27" s="70">
        <f t="shared" si="2"/>
        <v>21</v>
      </c>
      <c r="L27" s="103" t="s">
        <v>97</v>
      </c>
    </row>
    <row r="28" spans="1:12" s="55" customFormat="1" ht="42" customHeight="1">
      <c r="A28" s="47">
        <f t="shared" si="0"/>
        <v>23</v>
      </c>
      <c r="B28" s="101"/>
      <c r="C28" s="100" t="s">
        <v>92</v>
      </c>
      <c r="D28" s="99">
        <v>3687500</v>
      </c>
      <c r="E28" s="99">
        <v>3687500</v>
      </c>
      <c r="F28" s="91"/>
      <c r="G28" s="90"/>
      <c r="H28" s="92" t="s">
        <v>87</v>
      </c>
      <c r="I28" s="52"/>
      <c r="J28" s="70">
        <f>J27+1</f>
        <v>22</v>
      </c>
      <c r="L28" s="103" t="s">
        <v>97</v>
      </c>
    </row>
    <row r="29" spans="1:12" s="55" customFormat="1" ht="69" customHeight="1">
      <c r="A29" s="47">
        <f t="shared" si="0"/>
        <v>24</v>
      </c>
      <c r="B29" s="71"/>
      <c r="C29" s="27" t="s">
        <v>57</v>
      </c>
      <c r="D29" s="26">
        <v>4950000</v>
      </c>
      <c r="E29" s="26">
        <v>4950000</v>
      </c>
      <c r="F29" s="61"/>
      <c r="G29" s="58"/>
      <c r="H29" s="51" t="s">
        <v>44</v>
      </c>
      <c r="I29" s="52"/>
      <c r="J29" s="70">
        <f t="shared" si="2"/>
        <v>23</v>
      </c>
      <c r="L29" s="103" t="s">
        <v>97</v>
      </c>
    </row>
    <row r="30" spans="1:12" s="55" customFormat="1" ht="63">
      <c r="A30" s="47">
        <f t="shared" si="0"/>
        <v>25</v>
      </c>
      <c r="B30" s="71"/>
      <c r="C30" s="27" t="s">
        <v>58</v>
      </c>
      <c r="D30" s="26">
        <v>3840000</v>
      </c>
      <c r="E30" s="26">
        <v>3840000</v>
      </c>
      <c r="F30" s="61"/>
      <c r="G30" s="58"/>
      <c r="H30" s="51" t="s">
        <v>71</v>
      </c>
      <c r="I30" s="52"/>
      <c r="J30" s="70">
        <f t="shared" si="2"/>
        <v>24</v>
      </c>
      <c r="L30" s="103" t="s">
        <v>97</v>
      </c>
    </row>
    <row r="31" spans="1:12" s="55" customFormat="1" ht="63">
      <c r="A31" s="47">
        <f t="shared" si="0"/>
        <v>26</v>
      </c>
      <c r="B31" s="71"/>
      <c r="C31" s="27" t="s">
        <v>28</v>
      </c>
      <c r="D31" s="26">
        <v>3660000</v>
      </c>
      <c r="E31" s="26">
        <v>3660000</v>
      </c>
      <c r="F31" s="61"/>
      <c r="G31" s="58"/>
      <c r="H31" s="51" t="s">
        <v>72</v>
      </c>
      <c r="I31" s="52"/>
      <c r="J31" s="70">
        <f t="shared" si="2"/>
        <v>25</v>
      </c>
      <c r="L31" s="103" t="s">
        <v>97</v>
      </c>
    </row>
    <row r="32" spans="1:12" s="55" customFormat="1" ht="36.75" customHeight="1">
      <c r="A32" s="47">
        <f t="shared" si="0"/>
        <v>27</v>
      </c>
      <c r="B32" s="101"/>
      <c r="C32" s="100" t="s">
        <v>93</v>
      </c>
      <c r="D32" s="99">
        <v>3000000</v>
      </c>
      <c r="E32" s="99">
        <v>3000000</v>
      </c>
      <c r="F32" s="91"/>
      <c r="G32" s="90"/>
      <c r="H32" s="92" t="s">
        <v>94</v>
      </c>
      <c r="I32" s="52"/>
      <c r="J32" s="70">
        <f t="shared" si="2"/>
        <v>26</v>
      </c>
      <c r="L32" s="103" t="s">
        <v>97</v>
      </c>
    </row>
    <row r="33" spans="1:12" s="55" customFormat="1" ht="36.75" customHeight="1">
      <c r="A33" s="47">
        <f t="shared" si="0"/>
        <v>28</v>
      </c>
      <c r="B33" s="101"/>
      <c r="C33" s="100" t="s">
        <v>95</v>
      </c>
      <c r="D33" s="99">
        <v>5000000</v>
      </c>
      <c r="E33" s="99">
        <v>5000000</v>
      </c>
      <c r="F33" s="91"/>
      <c r="G33" s="90"/>
      <c r="H33" s="92" t="s">
        <v>96</v>
      </c>
      <c r="I33" s="52"/>
      <c r="J33" s="70">
        <f>J32+1</f>
        <v>27</v>
      </c>
      <c r="L33" s="103" t="s">
        <v>97</v>
      </c>
    </row>
    <row r="34" spans="1:12" s="55" customFormat="1" ht="52.5">
      <c r="A34" s="47">
        <f t="shared" si="0"/>
        <v>29</v>
      </c>
      <c r="B34" s="56"/>
      <c r="C34" s="48" t="s">
        <v>20</v>
      </c>
      <c r="D34" s="49">
        <v>3000000</v>
      </c>
      <c r="E34" s="49">
        <v>3000000</v>
      </c>
      <c r="F34" s="61"/>
      <c r="G34" s="58"/>
      <c r="H34" s="51" t="s">
        <v>74</v>
      </c>
      <c r="I34" s="52"/>
      <c r="J34" s="70">
        <f t="shared" si="2"/>
        <v>28</v>
      </c>
      <c r="L34" s="103" t="s">
        <v>97</v>
      </c>
    </row>
    <row r="35" spans="1:12" s="55" customFormat="1" ht="63">
      <c r="A35" s="47">
        <f t="shared" si="0"/>
        <v>30</v>
      </c>
      <c r="B35" s="54"/>
      <c r="C35" s="44" t="s">
        <v>104</v>
      </c>
      <c r="D35" s="45">
        <v>7500000</v>
      </c>
      <c r="E35" s="45">
        <v>7500000</v>
      </c>
      <c r="F35" s="60"/>
      <c r="G35" s="57"/>
      <c r="H35" s="46" t="s">
        <v>103</v>
      </c>
      <c r="I35" s="83"/>
      <c r="J35" s="70">
        <f t="shared" si="2"/>
        <v>29</v>
      </c>
      <c r="L35" s="103" t="s">
        <v>97</v>
      </c>
    </row>
    <row r="36" spans="1:12" s="55" customFormat="1" ht="69" customHeight="1">
      <c r="A36" s="47">
        <f t="shared" si="0"/>
        <v>31</v>
      </c>
      <c r="B36" s="71"/>
      <c r="C36" s="48" t="s">
        <v>19</v>
      </c>
      <c r="D36" s="49">
        <v>3000000</v>
      </c>
      <c r="E36" s="49">
        <v>3000000</v>
      </c>
      <c r="F36" s="61"/>
      <c r="G36" s="58"/>
      <c r="H36" s="51" t="s">
        <v>75</v>
      </c>
      <c r="I36" s="52"/>
      <c r="J36" s="70">
        <f t="shared" si="2"/>
        <v>30</v>
      </c>
      <c r="L36" s="103" t="s">
        <v>97</v>
      </c>
    </row>
    <row r="37" spans="1:12" s="55" customFormat="1" ht="63">
      <c r="A37" s="47">
        <f t="shared" si="0"/>
        <v>32</v>
      </c>
      <c r="B37" s="56"/>
      <c r="C37" s="27" t="s">
        <v>53</v>
      </c>
      <c r="D37" s="26">
        <v>754000</v>
      </c>
      <c r="E37" s="26">
        <v>754000</v>
      </c>
      <c r="F37" s="61"/>
      <c r="G37" s="58"/>
      <c r="H37" s="51" t="s">
        <v>61</v>
      </c>
      <c r="I37" s="52"/>
      <c r="J37" s="70">
        <f t="shared" si="2"/>
        <v>31</v>
      </c>
      <c r="L37" s="103" t="s">
        <v>97</v>
      </c>
    </row>
    <row r="38" spans="1:12" s="55" customFormat="1" ht="63">
      <c r="A38" s="47">
        <f t="shared" si="0"/>
        <v>33</v>
      </c>
      <c r="B38" s="56"/>
      <c r="C38" s="27" t="s">
        <v>54</v>
      </c>
      <c r="D38" s="26">
        <v>6746000</v>
      </c>
      <c r="E38" s="26">
        <v>6746000</v>
      </c>
      <c r="F38" s="61"/>
      <c r="G38" s="58"/>
      <c r="H38" s="51" t="s">
        <v>61</v>
      </c>
      <c r="I38" s="52"/>
      <c r="J38" s="70">
        <f>J37+1</f>
        <v>32</v>
      </c>
      <c r="L38" s="103" t="s">
        <v>97</v>
      </c>
    </row>
    <row r="39" spans="1:12" s="55" customFormat="1" ht="58.5" customHeight="1">
      <c r="A39" s="47">
        <f t="shared" si="0"/>
        <v>34</v>
      </c>
      <c r="B39" s="85"/>
      <c r="C39" s="86" t="s">
        <v>21</v>
      </c>
      <c r="D39" s="76">
        <v>3000000</v>
      </c>
      <c r="E39" s="76">
        <v>3000000</v>
      </c>
      <c r="F39" s="81"/>
      <c r="G39" s="77"/>
      <c r="H39" s="78" t="s">
        <v>48</v>
      </c>
      <c r="I39" s="52"/>
      <c r="J39" s="70">
        <f>J38+1</f>
        <v>33</v>
      </c>
      <c r="L39" s="103" t="s">
        <v>97</v>
      </c>
    </row>
    <row r="40" spans="1:12" s="73" customFormat="1" ht="52.5">
      <c r="A40" s="47">
        <f t="shared" si="0"/>
        <v>35</v>
      </c>
      <c r="B40" s="74"/>
      <c r="C40" s="80" t="s">
        <v>33</v>
      </c>
      <c r="D40" s="76">
        <v>9000000</v>
      </c>
      <c r="E40" s="76">
        <v>9000000</v>
      </c>
      <c r="F40" s="81"/>
      <c r="G40" s="77"/>
      <c r="H40" s="78" t="s">
        <v>73</v>
      </c>
      <c r="I40" s="79"/>
      <c r="J40" s="70">
        <f t="shared" ref="J40:J45" si="3">J39+1</f>
        <v>34</v>
      </c>
      <c r="L40" s="103" t="s">
        <v>97</v>
      </c>
    </row>
    <row r="41" spans="1:12" s="55" customFormat="1" ht="31.5">
      <c r="A41" s="47">
        <f t="shared" si="0"/>
        <v>36</v>
      </c>
      <c r="B41" s="74"/>
      <c r="C41" s="75" t="s">
        <v>31</v>
      </c>
      <c r="D41" s="76">
        <v>3300000</v>
      </c>
      <c r="E41" s="76">
        <v>3300000</v>
      </c>
      <c r="F41" s="61"/>
      <c r="G41" s="58"/>
      <c r="H41" s="78" t="s">
        <v>62</v>
      </c>
      <c r="I41" s="79"/>
      <c r="J41" s="70">
        <f t="shared" si="3"/>
        <v>35</v>
      </c>
      <c r="L41" s="103" t="s">
        <v>97</v>
      </c>
    </row>
    <row r="42" spans="1:12" s="73" customFormat="1" ht="42">
      <c r="A42" s="47">
        <f t="shared" si="0"/>
        <v>37</v>
      </c>
      <c r="B42" s="82"/>
      <c r="C42" s="75" t="s">
        <v>59</v>
      </c>
      <c r="D42" s="21">
        <v>3600000</v>
      </c>
      <c r="E42" s="21">
        <v>3600000</v>
      </c>
      <c r="F42" s="61"/>
      <c r="G42" s="58"/>
      <c r="H42" s="51" t="s">
        <v>63</v>
      </c>
      <c r="I42" s="50"/>
      <c r="J42" s="70">
        <f t="shared" si="3"/>
        <v>36</v>
      </c>
      <c r="L42" s="103" t="s">
        <v>97</v>
      </c>
    </row>
    <row r="43" spans="1:12" s="73" customFormat="1" ht="72.75" customHeight="1">
      <c r="A43" s="47">
        <f t="shared" si="0"/>
        <v>38</v>
      </c>
      <c r="B43" s="82"/>
      <c r="C43" s="75" t="s">
        <v>32</v>
      </c>
      <c r="D43" s="21">
        <v>3387000</v>
      </c>
      <c r="E43" s="21">
        <v>3387000</v>
      </c>
      <c r="F43" s="61"/>
      <c r="G43" s="58"/>
      <c r="H43" s="51" t="s">
        <v>47</v>
      </c>
      <c r="I43" s="50"/>
      <c r="J43" s="70">
        <f t="shared" si="3"/>
        <v>37</v>
      </c>
      <c r="L43" s="103" t="s">
        <v>97</v>
      </c>
    </row>
    <row r="44" spans="1:12" s="55" customFormat="1" ht="73.5">
      <c r="A44" s="88">
        <f t="shared" si="0"/>
        <v>39</v>
      </c>
      <c r="B44" s="89"/>
      <c r="C44" s="100" t="s">
        <v>29</v>
      </c>
      <c r="D44" s="99">
        <v>3351500</v>
      </c>
      <c r="E44" s="99">
        <v>3351500</v>
      </c>
      <c r="F44" s="118"/>
      <c r="G44" s="90"/>
      <c r="H44" s="92" t="s">
        <v>45</v>
      </c>
      <c r="I44" s="52"/>
      <c r="J44" s="93">
        <f>J43+1</f>
        <v>38</v>
      </c>
      <c r="L44" s="103" t="s">
        <v>97</v>
      </c>
    </row>
    <row r="45" spans="1:12" s="55" customFormat="1" ht="57.75" customHeight="1">
      <c r="A45" s="47">
        <f t="shared" si="0"/>
        <v>40</v>
      </c>
      <c r="B45" s="56"/>
      <c r="C45" s="20" t="s">
        <v>30</v>
      </c>
      <c r="D45" s="49">
        <v>1500000</v>
      </c>
      <c r="E45" s="49">
        <v>1500000</v>
      </c>
      <c r="F45" s="61"/>
      <c r="G45" s="58"/>
      <c r="H45" s="51" t="s">
        <v>37</v>
      </c>
      <c r="I45" s="50"/>
      <c r="J45" s="70">
        <f t="shared" si="3"/>
        <v>39</v>
      </c>
      <c r="L45" s="103" t="s">
        <v>97</v>
      </c>
    </row>
    <row r="46" spans="1:12" s="55" customFormat="1" ht="73.5" customHeight="1">
      <c r="A46" s="47">
        <f t="shared" si="0"/>
        <v>41</v>
      </c>
      <c r="B46" s="56" t="s">
        <v>36</v>
      </c>
      <c r="C46" s="20" t="s">
        <v>34</v>
      </c>
      <c r="D46" s="49">
        <v>1500000</v>
      </c>
      <c r="E46" s="49">
        <v>1500000</v>
      </c>
      <c r="F46" s="61"/>
      <c r="G46" s="58"/>
      <c r="H46" s="51" t="s">
        <v>38</v>
      </c>
      <c r="I46" s="50"/>
      <c r="J46" s="70">
        <f>J45+1</f>
        <v>40</v>
      </c>
      <c r="L46" s="103" t="s">
        <v>97</v>
      </c>
    </row>
    <row r="47" spans="1:12" s="55" customFormat="1" ht="41.25" customHeight="1">
      <c r="A47" s="47">
        <f t="shared" si="0"/>
        <v>42</v>
      </c>
      <c r="B47" s="56"/>
      <c r="C47" s="20" t="s">
        <v>60</v>
      </c>
      <c r="D47" s="49">
        <v>6500000</v>
      </c>
      <c r="E47" s="49">
        <v>6500000</v>
      </c>
      <c r="F47" s="102"/>
      <c r="G47" s="58"/>
      <c r="H47" s="51" t="s">
        <v>39</v>
      </c>
      <c r="I47" s="50"/>
      <c r="J47" s="70">
        <f t="shared" ref="J47:J48" si="4">J46+1</f>
        <v>41</v>
      </c>
      <c r="L47" s="103" t="s">
        <v>97</v>
      </c>
    </row>
    <row r="48" spans="1:12" s="55" customFormat="1" ht="57.75" customHeight="1">
      <c r="A48" s="47">
        <f t="shared" si="0"/>
        <v>43</v>
      </c>
      <c r="B48" s="56" t="s">
        <v>14</v>
      </c>
      <c r="C48" s="20" t="s">
        <v>35</v>
      </c>
      <c r="D48" s="49">
        <v>12500000</v>
      </c>
      <c r="E48" s="49">
        <v>12500000</v>
      </c>
      <c r="F48" s="61"/>
      <c r="G48" s="58"/>
      <c r="H48" s="51" t="s">
        <v>40</v>
      </c>
      <c r="I48" s="50"/>
      <c r="J48" s="70">
        <f t="shared" si="4"/>
        <v>42</v>
      </c>
      <c r="L48" s="103" t="s">
        <v>97</v>
      </c>
    </row>
    <row r="49" spans="1:12" s="55" customFormat="1" ht="22.5">
      <c r="A49" s="119">
        <f t="shared" si="0"/>
        <v>44</v>
      </c>
      <c r="B49" s="167" t="s">
        <v>17</v>
      </c>
      <c r="C49" s="168"/>
      <c r="D49" s="120">
        <v>10000000</v>
      </c>
      <c r="E49" s="120">
        <v>10000000</v>
      </c>
      <c r="F49" s="121"/>
      <c r="G49" s="104"/>
      <c r="H49" s="72"/>
      <c r="I49" s="122"/>
      <c r="J49" s="123"/>
      <c r="L49" s="105" t="s">
        <v>97</v>
      </c>
    </row>
    <row r="50" spans="1:12" s="55" customFormat="1" ht="22.5" customHeight="1" thickBot="1">
      <c r="A50" s="124"/>
      <c r="B50" s="125"/>
      <c r="C50" s="126"/>
      <c r="D50" s="132">
        <f>SUM(D6:D49)</f>
        <v>183638500</v>
      </c>
      <c r="E50" s="127">
        <f>SUM(E6:E49)</f>
        <v>180638500</v>
      </c>
      <c r="F50" s="128"/>
      <c r="G50" s="129"/>
      <c r="H50" s="130"/>
      <c r="I50" s="96"/>
      <c r="J50" s="131"/>
    </row>
    <row r="51" spans="1:12" ht="15" thickTop="1">
      <c r="A51" s="63"/>
      <c r="B51" s="64"/>
      <c r="C51" s="65"/>
      <c r="D51" s="66"/>
      <c r="E51" s="63"/>
      <c r="F51" s="67"/>
      <c r="G51" s="63"/>
      <c r="H51" s="68"/>
      <c r="I51" s="63"/>
      <c r="J51" s="69"/>
    </row>
    <row r="59" spans="1:12">
      <c r="D59" s="42"/>
    </row>
    <row r="60" spans="1:12">
      <c r="B60" s="4"/>
      <c r="C60" s="4"/>
      <c r="D60" s="42"/>
      <c r="F60" s="4"/>
      <c r="H60" s="4"/>
      <c r="J60" s="4"/>
    </row>
    <row r="61" spans="1:12">
      <c r="B61" s="4"/>
      <c r="C61" s="4"/>
      <c r="D61" s="42"/>
      <c r="F61" s="4"/>
      <c r="H61" s="4"/>
      <c r="J61" s="4"/>
    </row>
    <row r="62" spans="1:12">
      <c r="B62" s="4"/>
      <c r="C62" s="4"/>
      <c r="D62" s="42"/>
      <c r="F62" s="4"/>
      <c r="H62" s="4"/>
      <c r="J62" s="4"/>
    </row>
  </sheetData>
  <mergeCells count="12">
    <mergeCell ref="A1:B1"/>
    <mergeCell ref="A4:A5"/>
    <mergeCell ref="B4:B5"/>
    <mergeCell ref="C4:C5"/>
    <mergeCell ref="B49:C49"/>
    <mergeCell ref="D4:D5"/>
    <mergeCell ref="H4:H5"/>
    <mergeCell ref="I4:I5"/>
    <mergeCell ref="J4:J5"/>
    <mergeCell ref="G4:G5"/>
    <mergeCell ref="E4:E5"/>
    <mergeCell ref="F4:F5"/>
  </mergeCells>
  <printOptions horizontalCentered="1"/>
  <pageMargins left="7.874015748031496E-2" right="7.874015748031496E-2" top="0.31496062992125984" bottom="0.19685039370078741" header="0.11811023622047245" footer="0"/>
  <pageSetup paperSize="9" scale="85" fitToHeight="0" orientation="landscape" r:id="rId1"/>
  <headerFooter>
    <oddFooter>&amp;C&amp;8รายละเอียด&amp;A หน้า&amp;P/&amp;N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สรุป  พิจิตร</vt:lpstr>
      <vt:lpstr>พิจิตร</vt:lpstr>
      <vt:lpstr>พิจิตร!Print_Area</vt:lpstr>
      <vt:lpstr>พิจิตร!Print_Titles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anchalee</cp:lastModifiedBy>
  <cp:lastPrinted>2011-09-21T06:19:23Z</cp:lastPrinted>
  <dcterms:created xsi:type="dcterms:W3CDTF">2009-12-14T05:52:21Z</dcterms:created>
  <dcterms:modified xsi:type="dcterms:W3CDTF">2011-09-30T03:34:00Z</dcterms:modified>
</cp:coreProperties>
</file>