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9555" windowHeight="4170" activeTab="1"/>
  </bookViews>
  <sheets>
    <sheet name="สรุป" sheetId="4" r:id="rId1"/>
    <sheet name="โครงการ" sheetId="1" r:id="rId2"/>
    <sheet name="คำอธิบาย" sheetId="5" state="hidden" r:id="rId3"/>
    <sheet name="ตังอย่าง" sheetId="6" state="hidden" r:id="rId4"/>
  </sheets>
  <definedNames>
    <definedName name="_xlnm.Print_Area" localSheetId="2">คำอธิบาย!$A$1:$P$25</definedName>
    <definedName name="_xlnm.Print_Area" localSheetId="1">โครงการ!$A$1:$K$58</definedName>
    <definedName name="_xlnm.Print_Area" localSheetId="3">ตังอย่าง!$A$1:$H$17</definedName>
    <definedName name="_xlnm.Print_Area" localSheetId="0">สรุป!$A$1:$H$12</definedName>
    <definedName name="_xlnm.Print_Titles" localSheetId="1">โครงการ!$1:$3</definedName>
    <definedName name="_xlnm.Print_Titles" localSheetId="3">ตังอย่าง!$1:$3</definedName>
  </definedNames>
  <calcPr calcId="145621"/>
</workbook>
</file>

<file path=xl/calcChain.xml><?xml version="1.0" encoding="utf-8"?>
<calcChain xmlns="http://schemas.openxmlformats.org/spreadsheetml/2006/main">
  <c r="J58" i="1" l="1"/>
  <c r="H58" i="1"/>
  <c r="H9" i="4"/>
  <c r="H8" i="4"/>
  <c r="H7" i="4"/>
  <c r="H6" i="4"/>
  <c r="F9" i="4"/>
  <c r="F8" i="4"/>
  <c r="F7" i="4"/>
  <c r="G9" i="4"/>
  <c r="G8" i="4"/>
  <c r="G7" i="4"/>
  <c r="E9" i="4"/>
  <c r="E8" i="4"/>
  <c r="E7" i="4"/>
  <c r="G6" i="4"/>
  <c r="F6" i="4"/>
  <c r="E6" i="4"/>
  <c r="F58" i="1"/>
  <c r="D9" i="4"/>
  <c r="D8" i="4"/>
  <c r="D7" i="4"/>
  <c r="D6" i="4"/>
  <c r="C9" i="4"/>
  <c r="C8" i="4"/>
  <c r="C7" i="4"/>
  <c r="C6" i="4"/>
  <c r="C10" i="4" l="1"/>
  <c r="C12" i="4" s="1"/>
  <c r="E10" i="4"/>
  <c r="E12" i="4" s="1"/>
  <c r="F10" i="4"/>
  <c r="F12" i="4" s="1"/>
  <c r="H10" i="4"/>
  <c r="H12" i="4" s="1"/>
  <c r="G10" i="4"/>
  <c r="G12" i="4" s="1"/>
  <c r="D10" i="4"/>
  <c r="D12" i="4" s="1"/>
</calcChain>
</file>

<file path=xl/comments1.xml><?xml version="1.0" encoding="utf-8"?>
<comments xmlns="http://schemas.openxmlformats.org/spreadsheetml/2006/main">
  <authors>
    <author>OPDC</author>
  </authors>
  <commentList>
    <comment ref="K4" authorId="0">
      <text>
        <r>
          <rPr>
            <b/>
            <sz val="9"/>
            <color indexed="81"/>
            <rFont val="Tahoma"/>
            <family val="2"/>
          </rPr>
          <t>OPDC:</t>
        </r>
        <r>
          <rPr>
            <sz val="9"/>
            <color indexed="81"/>
            <rFont val="Tahoma"/>
            <family val="2"/>
          </rPr>
          <t xml:space="preserve">
พิจารณาสนับสนุน หรือไม่สนับสนุน ของงบประมาณทั้งก้อน กรณีที่มีข้อสังเกต ในกิจกรรมใด อาจจะระบุไว้ในเหตุผล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OPDC:</t>
        </r>
        <r>
          <rPr>
            <sz val="9"/>
            <color indexed="81"/>
            <rFont val="Tahoma"/>
            <family val="2"/>
          </rPr>
          <t xml:space="preserve">
พิจารณาสนับสนุน หรือไม่สนับสนุน ของงบประมาณทั้งก้อน กรณีที่มีข้อสังเกต ในกิจกรรมใด อาจจะระบุไว้ในเหตุผล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OPDC:</t>
        </r>
        <r>
          <rPr>
            <sz val="9"/>
            <color indexed="81"/>
            <rFont val="Tahoma"/>
            <family val="2"/>
          </rPr>
          <t xml:space="preserve">
พิจารณาสนับสนุน หรือไม่สนับสนุน ของงบประมาณทั้งก้อน กรณีที่มีข้อสังเกต ในกิจกรรมใด อาจจะระบุไว้ในเหตุผล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OPDC:</t>
        </r>
        <r>
          <rPr>
            <sz val="9"/>
            <color indexed="81"/>
            <rFont val="Tahoma"/>
            <family val="2"/>
          </rPr>
          <t xml:space="preserve">
พิจารณาสนับสนุน หรือไม่สนับสนุน ของงบประมาณทั้งก้อน กรณีที่มีข้อสังเกต ในกิจกรรมใด อาจจะระบุไว้ในเหตุผล</t>
        </r>
      </text>
    </comment>
  </commentList>
</comments>
</file>

<file path=xl/comments2.xml><?xml version="1.0" encoding="utf-8"?>
<comments xmlns="http://schemas.openxmlformats.org/spreadsheetml/2006/main">
  <authors>
    <author>OPDC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OPDC:</t>
        </r>
        <r>
          <rPr>
            <sz val="9"/>
            <color indexed="81"/>
            <rFont val="Tahoma"/>
            <family val="2"/>
          </rPr>
          <t xml:space="preserve">
ช่อง (1) ถึง (5) นำข้อมูล
ตามแบบ จ.2 ทีจังหวัดกรอกมาในไฟล์ excel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OPDC:</t>
        </r>
        <r>
          <rPr>
            <sz val="9"/>
            <color indexed="81"/>
            <rFont val="Tahoma"/>
            <family val="2"/>
          </rPr>
          <t xml:space="preserve">
พิจารณาสนับสนุน หรือไม่สนับสนุน ของงบประมาณทั้งก้อน กรณีที่มีข้อสังเกต ในกิจกรรมใด อาจจะระบุไว้ในเหตุผล</t>
        </r>
      </text>
    </comment>
  </commentList>
</comments>
</file>

<file path=xl/sharedStrings.xml><?xml version="1.0" encoding="utf-8"?>
<sst xmlns="http://schemas.openxmlformats.org/spreadsheetml/2006/main" count="341" uniqueCount="251">
  <si>
    <t>รายการตรวจสอบ</t>
  </si>
  <si>
    <t>(9)</t>
  </si>
  <si>
    <t>รวม.....โครงการ</t>
  </si>
  <si>
    <t>ตรงกับลักษณะโครงการที่ไม่อนุมัติ</t>
  </si>
  <si>
    <t>อยู่ในเขตป่าสงวน</t>
  </si>
  <si>
    <t>ก่อสร้างถนนใหม่</t>
  </si>
  <si>
    <t>จัดซื้อครุภัณฑ์เพื่อแจกจ่าย</t>
  </si>
  <si>
    <t>ศึกษาอบรมดูงาน</t>
  </si>
  <si>
    <t>เป็นกิจกรรมย่อย</t>
  </si>
  <si>
    <t>เป็นบริการสาธารณะ</t>
  </si>
  <si>
    <t>เดินทางไปต่างประเทศ</t>
  </si>
  <si>
    <t>หน่วย  :  บาท</t>
  </si>
  <si>
    <t>ที่</t>
  </si>
  <si>
    <t>โครงการที่เสนอใช้งบประมาณจังหวัด</t>
  </si>
  <si>
    <t>เห็นควรสนับสนุนงบประมาณ</t>
  </si>
  <si>
    <t>ไม่ควรสนับสนุนงบประมาณ</t>
  </si>
  <si>
    <t>จำนวน</t>
  </si>
  <si>
    <t>บาท</t>
  </si>
  <si>
    <t>รวมทั้งหมด</t>
  </si>
  <si>
    <t>ประเด็นยุทธศาสตร์</t>
  </si>
  <si>
    <t>ค่าใช้จ่ายในการบริหารงานแบบบูรณาการ</t>
  </si>
  <si>
    <t xml:space="preserve">หมายเหตุ </t>
  </si>
  <si>
    <t>แผนปฏิบัติราชการประจำปีของกลุ่มจังหวัด/จังหวัด........................... ประจำปีงบประมาณ พ.ศ. 2559</t>
  </si>
  <si>
    <t>ปรากฎในแผนพัฒนาจังหวัด ในปี พ.ศ. 2559</t>
  </si>
  <si>
    <r>
      <t xml:space="preserve">ประเด็นยุทธศาสตร์  </t>
    </r>
    <r>
      <rPr>
        <sz val="14"/>
        <rFont val="TH SarabunPSK"/>
        <family val="2"/>
      </rPr>
      <t xml:space="preserve">หมายถึง ประเด็นหลักในการพัฒนาจังหวัด หรือ ประเด็นหลักที่หน่วยงานในจังหวัดจะต้องดำเนินการเพื่อให้บรรลุวิสัยทัศน์  </t>
    </r>
  </si>
  <si>
    <r>
      <rPr>
        <b/>
        <sz val="14"/>
        <rFont val="TH SarabunPSK"/>
        <family val="2"/>
      </rPr>
      <t xml:space="preserve">สรุปสาระสำคัญ </t>
    </r>
    <r>
      <rPr>
        <sz val="14"/>
        <rFont val="TH SarabunPSK"/>
        <family val="2"/>
      </rPr>
      <t>หมายถึง เนื้อหา/กิจกรรมของโครงการโดยสรุป</t>
    </r>
  </si>
  <si>
    <t>๑ การเตรียมความพร้อมประเทศไทยในการเข้าสู่ประชาคมเศรษฐกิจอาเซียน</t>
  </si>
  <si>
    <t>๑๑ การพัฒนาคนตลอดช่วงชีวิต</t>
  </si>
  <si>
    <t>๒ การส่งเสริมวิสาหกิจกขนาดกลางและขนาดย่อม</t>
  </si>
  <si>
    <t>๑๒ การป้องกัน ปราบปราม และบำบัดผู้ติดยาเสพติด</t>
  </si>
  <si>
    <t>๓ การพัฒนาระบบบริหารจัดการขนส่งสินค้าและบริการของประเทศ</t>
  </si>
  <si>
    <t>๑๓ การฟื้นฟู ป้องกัน และจัดการภัยพิบัติ</t>
  </si>
  <si>
    <t>๔ การบูรณาการเขตเศรษฐกิจพิเศษ</t>
  </si>
  <si>
    <t>๑๔ การบริหารจัดการขยะและสิ่งแวดล้อม</t>
  </si>
  <si>
    <t>๕ การขับเคลื่อนการแก้ปัญหาชายแดนภาคใต้</t>
  </si>
  <si>
    <t>๑๕ การป้องกัน ปราบปรามการทุจริตและประพฤติมิชอบในภาครัฐ</t>
  </si>
  <si>
    <t>๖ การจัดการปัญหาแรงงานต่างด้าวและการค้ามนุษย์</t>
  </si>
  <si>
    <t>๑๖ การพัฒนาและเพิ่มประสิทธิภาพการใช้พลังงานอย่างอย่างยืน</t>
  </si>
  <si>
    <t>๘ การบริหารจัดการทรัพยากรน้ำ</t>
  </si>
  <si>
    <t>๑๗ การรักษาความมั่นคงของฐานทรัพยากรธรรมชาติและแก้ไขปัญหาที่ดินทำกิน</t>
  </si>
  <si>
    <t>๘ การสิ่งเสริมวิจัยและพัฒนา</t>
  </si>
  <si>
    <t>๑๘ การจัดระเบียบการค้าในที่สาธารณะ</t>
  </si>
  <si>
    <t>๙ การสร้างรายได้จากการท่องเที่ยวและบริการ</t>
  </si>
  <si>
    <t>๑๙. อื่นๆ</t>
  </si>
  <si>
    <t>๑๐ การสร้างความปรองดองและสมานฉันท์</t>
  </si>
  <si>
    <t>ชนิดโครงการ หมายถึง การจำแนกชนิดของโครงการตามสัดส่วนในการของบประมาณของจังหวัด/กลุ่มจังหวัด  โดยให้ระบุหมายเลขของชนิดโครงการของจังหวัด/กลุ่มจังหวัด ดังนี้</t>
  </si>
  <si>
    <t>หมายเลข ๑ หมายถึง</t>
  </si>
  <si>
    <r>
      <t>โครงการที่ตอบสนองทิศทางการ</t>
    </r>
    <r>
      <rPr>
        <u/>
        <sz val="14"/>
        <rFont val="TH SarabunPSK"/>
        <family val="2"/>
      </rPr>
      <t>พัฒนา</t>
    </r>
    <r>
      <rPr>
        <sz val="14"/>
        <rFont val="TH SarabunPSK"/>
        <family val="2"/>
      </rPr>
      <t>ตามประเด็นยุทธศาสตร์ของจังหวัด/กลุ่มจังหวัด</t>
    </r>
  </si>
  <si>
    <t>หมายเลข ๒ หมายถึง</t>
  </si>
  <si>
    <r>
      <t>โครงการที่</t>
    </r>
    <r>
      <rPr>
        <u/>
        <sz val="14"/>
        <rFont val="TH SarabunPSK"/>
        <family val="2"/>
      </rPr>
      <t>แก้ไขปัญหา</t>
    </r>
    <r>
      <rPr>
        <sz val="14"/>
        <rFont val="TH SarabunPSK"/>
        <family val="2"/>
      </rPr>
      <t>ความเดือดร้อนหรือตอบสนองความต้องการของประชาชนในพื้นที่</t>
    </r>
  </si>
  <si>
    <t>ขาดรายละเอียดข้อมูลที่ครบถ้วน</t>
  </si>
  <si>
    <t>ประเภทโครงการสอดคล้องนโยบายสำคัญ (9)</t>
  </si>
  <si>
    <t>ชนิดโครงการ (10)</t>
  </si>
  <si>
    <t>(10)</t>
  </si>
  <si>
    <t xml:space="preserve"> (ตามหนังสือสำนักเลขธิการคณะรัฐมนตรี ด่วยที่สุด ที่ นร ๐๕๐๖/ว ๑๒๓ ลว. ๒๔ ตุลาคม ๒๕๕๗)  ประกอบด้วย</t>
  </si>
  <si>
    <r>
      <t xml:space="preserve">ความสอดคล้องกับนโยบายสำคัญ หมายถึง </t>
    </r>
    <r>
      <rPr>
        <sz val="9"/>
        <rFont val="Tahoma"/>
        <family val="2"/>
      </rPr>
      <t>ความสอดคล้องกับนโยบายสำคัญของรัฐบาล ซึ่งเป็นแนวทางในการจัดทำงบประมาณในลักษณะบูรณาการ ประจำปีงบประมาณ พ.ศ. ๒๕๕๙ ซึ่งได้กำหนดประเด็นที่เห็นควรดำเนินการไว้ ๑๘ เรื่อง</t>
    </r>
  </si>
  <si>
    <r>
      <t>โครงการที่ตอบสนองทิศทางการ</t>
    </r>
    <r>
      <rPr>
        <u/>
        <sz val="9"/>
        <rFont val="Tahoma"/>
        <family val="2"/>
      </rPr>
      <t>พัฒนา</t>
    </r>
    <r>
      <rPr>
        <sz val="9"/>
        <rFont val="Tahoma"/>
        <family val="2"/>
      </rPr>
      <t>ตามประเด็นยุทธศาสตร์ของจังหวัด/กลุ่มจังหวัด</t>
    </r>
  </si>
  <si>
    <r>
      <t>โครงการที่</t>
    </r>
    <r>
      <rPr>
        <u/>
        <sz val="9"/>
        <rFont val="Tahoma"/>
        <family val="2"/>
      </rPr>
      <t>แก้ไขปัญหา</t>
    </r>
    <r>
      <rPr>
        <sz val="9"/>
        <rFont val="Tahoma"/>
        <family val="2"/>
      </rPr>
      <t>ความเดือดร้อนหรือตอบสนองความต้องการของประชาชนในพื้นที่</t>
    </r>
  </si>
  <si>
    <t>(1)</t>
  </si>
  <si>
    <t>(2)</t>
  </si>
  <si>
    <t>(3)</t>
  </si>
  <si>
    <r>
      <t xml:space="preserve">ชื่อโครงการ หมายถึง ชื่อโครงการตามแผนพัฒนาจังหวัด  </t>
    </r>
    <r>
      <rPr>
        <sz val="14"/>
        <rFont val="TH SarabunPSK"/>
        <family val="2"/>
      </rPr>
      <t xml:space="preserve">หมายถึง  โครงการภายใต้แผนพัฒนาจังหวัด โครงการที่ดำเนินการโดยจังหวัด/กลุ่มจังหวัด และยื่นเป็นคำของบประมาณของจังหวัด/กลุ่มจังหวัด </t>
    </r>
  </si>
  <si>
    <t>(4)</t>
  </si>
  <si>
    <t>(5)</t>
  </si>
  <si>
    <t>(6)</t>
  </si>
  <si>
    <t>(7)</t>
  </si>
  <si>
    <t>(8)</t>
  </si>
  <si>
    <r>
      <rPr>
        <b/>
        <sz val="14"/>
        <rFont val="TH SarabunPSK"/>
        <family val="2"/>
      </rPr>
      <t>ลำดับความสำคัญ</t>
    </r>
    <r>
      <rPr>
        <sz val="14"/>
        <rFont val="TH SarabunPSK"/>
        <family val="2"/>
      </rPr>
      <t xml:space="preserve"> หมายถึง จัดลำดับความสำคัญโดยพิจารณาภาพรวมของทุกประเด็นยุทธศาสตร์ตามที่จังหวัด/กลุ่มจังหวัดเสนอมา
</t>
    </r>
  </si>
  <si>
    <r>
      <rPr>
        <b/>
        <sz val="14"/>
        <rFont val="TH SarabunPSK"/>
        <family val="2"/>
      </rPr>
      <t>ความเห็น</t>
    </r>
    <r>
      <rPr>
        <sz val="14"/>
        <rFont val="TH SarabunPSK"/>
        <family val="2"/>
      </rPr>
      <t xml:space="preserve"> หมายถึง ความเห็นของทีมบูรณาการกลาง โดยระบุเหตุผลที่เห็นควรสนับสนุน หรือไม่เห็นควรสนับสนุน</t>
    </r>
  </si>
  <si>
    <r>
      <rPr>
        <b/>
        <sz val="14"/>
        <rFont val="TH SarabunPSK"/>
        <family val="2"/>
      </rPr>
      <t>ไม่เห็นควรสนับสนุนงบประมาณ</t>
    </r>
    <r>
      <rPr>
        <sz val="14"/>
        <rFont val="TH SarabunPSK"/>
        <family val="2"/>
      </rPr>
      <t xml:space="preserve"> หมายถึง งบประมาณที่ทีมบูรณาการกลางเห็นว่าไม่ควรสนับสนุน ซึ่งขัดกับหลักเกณฑ์ของ กนจ.</t>
    </r>
  </si>
  <si>
    <r>
      <rPr>
        <b/>
        <sz val="14"/>
        <rFont val="TH SarabunPSK"/>
        <family val="2"/>
      </rPr>
      <t>เห็นควรสนับสนุนงบประมาณ</t>
    </r>
    <r>
      <rPr>
        <sz val="14"/>
        <rFont val="TH SarabunPSK"/>
        <family val="2"/>
      </rPr>
      <t xml:space="preserve"> หมายถึง งบประมาณที่ทีมบูรณาการกลางเห็นควรสนับสนุน กรณีที่ไม่ขัดกับหลักเกณฑ์ของ กนจ.</t>
    </r>
  </si>
  <si>
    <r>
      <rPr>
        <b/>
        <sz val="14"/>
        <rFont val="TH SarabunPSK"/>
        <family val="2"/>
      </rPr>
      <t xml:space="preserve">งบประมาณที่เสนอขอ </t>
    </r>
    <r>
      <rPr>
        <sz val="14"/>
        <rFont val="TH SarabunPSK"/>
        <family val="2"/>
      </rPr>
      <t>หมายถึง งบประมาณที่จังหวัดเสนอมาในแผนปฏิบัติราชการประจำปี</t>
    </r>
  </si>
  <si>
    <t>คำอธิบาย template วิเคราะห์แผนปฏิบัติราชการประจำปี 2559</t>
  </si>
  <si>
    <t>เห็นควรสนับสนุนงบประมาณ
(6)</t>
  </si>
  <si>
    <t>ลำดับ
ความ
สำคัญ
(1)</t>
  </si>
  <si>
    <t>ประเด็นยุทธศาสตร์
(2)</t>
  </si>
  <si>
    <t>ชื่อโครงการ 
(3)</t>
  </si>
  <si>
    <t>สรุปสาระสำคัญของโครงการ 
(4)</t>
  </si>
  <si>
    <t>งบประมาณ
ที่เสนอขอ
(5)</t>
  </si>
  <si>
    <t>ไม่เห็นควรสนับสนุนงบประมาณ
(7)</t>
  </si>
  <si>
    <t>ความเห็น
(8)</t>
  </si>
  <si>
    <t>3. การอนุรักษ์ ฟื้นฟูทรัพยากรธรรมชาติและสิ่งแวดล้อมอย่างยั่งยืน</t>
  </si>
  <si>
    <t>2. การพัฒนาเสริมสร้างศักยภาพการท่องเที่ยวอย่างยั่งยืน</t>
  </si>
  <si>
    <t>1. การพัฒนาการเกษตรที่มีมาตรฐานสู่การส่งออก</t>
  </si>
  <si>
    <t>โครงการส่งพัฒนาการผลิตสินค้าเกษตรสู่ระบบมาตรฐานปลอดภัย</t>
  </si>
  <si>
    <t xml:space="preserve">โครงการพัฒนาแหล่งท่องเที่ยวเชิงนิเวศ
</t>
  </si>
  <si>
    <t xml:space="preserve">โครงการจัดการปัญหาขยะมูลฝอยเชิงบูรณาการ
</t>
  </si>
  <si>
    <t xml:space="preserve">1 การส่งเสริมการผลิตสินค้าเกษตรปลอดภัย 
2 การจัดทำแปลงสาธิตการปลูกข้าวแบบเกษตรอินทรีย์ 
3 ส่งเสริมและสนับสนุนหรือดำเนินการจัดฝึกอบรมเกษตรอินทรีย์
</t>
  </si>
  <si>
    <r>
      <t xml:space="preserve">1 สร้างสรรค์กิจกรรมท่องเที่ยวรูปแบบใหม่ๆ ให้สอดคล้องกับความสนใจ
2 จัดทำมาตรฐานแหล่งท่องเที่ยว
3 ฟื้นฟู/พัฒนาแหล่งท่องเที่ยวสำคัญ
4 ยกระดับคุณภาพสิ่งอำนวยความสะดวกในสถานที่ท่องเที่ยว
</t>
    </r>
    <r>
      <rPr>
        <sz val="9"/>
        <color indexed="10"/>
        <rFont val="Tahoma"/>
        <family val="2"/>
      </rPr>
      <t>5 จัดซื้อ iPad เพื่ออำนวยความสะดวกเจ้าหน้าที่ในการบริการนักท่องเที่ยว</t>
    </r>
  </si>
  <si>
    <t>เห็นควรสนับสนุน เนื่องจากโครงการสอดคล้องกับประเด็นยุทธศาสตร์ แต่มีข้อสังเกตในกิจกรรมที่ 5 จัดซื้อ iPad ซึ่งควรพิจารณาความคุ้มค่า/เหมาะสมในรายละเอียด</t>
  </si>
  <si>
    <t>เห็นควรสนับสนุน เนื่องจากโครงการสอดคล้องกับประเด็นยุทธศาสตร์และนโยบายสำคัญของรัฐบาล</t>
  </si>
  <si>
    <t>โครงการพัฒนาโครงสร้างพื้นฐานเพื่อรองรับการท่องเที่ยว</t>
  </si>
  <si>
    <t>1. ก่อสร้างถนนลาดยางแอสฟัลติก</t>
  </si>
  <si>
    <t>ไม่เห็นควรสนับสนุน เนื่องจาก เป็นการก่อสร้างเส้นทางใหม่</t>
  </si>
  <si>
    <t>P</t>
  </si>
  <si>
    <t>โครงการส่งเสริมการเพาะพันธ์ปลาสวยงาม</t>
  </si>
  <si>
    <t>1 จัดหาพันธุ์ปลาสวยงาม
2 ฝึกอบรมอาชีพให้เกษตรกรเพาะเลี้ยงปลาสวยงาม</t>
  </si>
  <si>
    <t>ไม่เห็นควรสนับสนุน เนื่องจาก โครงการในแผนปฏิบัติราชการประจำปี 2559 ไม่ปรากฎอยู่ในแผนพัฒนาจังหวัดในช่วงปี 2559</t>
  </si>
  <si>
    <t>1 ลดขยะมูลฝอยตกค้างสะสม
2 จัดการขยะมูลฝอยที่เหมาะสม/คัดแยกขยะต้นทาง
3 สร้างจิตสำนึกความตระหนักให้ประชาชนเข้ามา มีส่วนร่วมในการจัดการขยะมูลฝอย</t>
  </si>
  <si>
    <t>โครงการเพิ่มประสิทธิภาพการผลิตข้าวหอมมะลิ</t>
  </si>
  <si>
    <t>โครงการยกระดับไหมกลุ่มจังหวัดสู่สากล</t>
  </si>
  <si>
    <t>โครงการเพิ่มประสิทธิภาพการผลิตพืชอาหารและพลังงาน</t>
  </si>
  <si>
    <t>โครงการพัฒนาแหล่งน้ำเพื่อแก้ไขปัญหาภัยแล้ง</t>
  </si>
  <si>
    <t>3) โครงการพัฒนาแก้มลิงอ่างผาขามพร้อมอาคารประกอบ ต.บริบูรณ์ อ. สีชมพู จ. ขอนแก่น</t>
  </si>
  <si>
    <t>5)โครงการพัฒนาแก้มลิงหนองไผ่ จ. มหาสารคาม</t>
  </si>
  <si>
    <t>6) โครงการก่อสร้างฝายบ้านอุทัยทิศ จ. มหาสารคาม</t>
  </si>
  <si>
    <t>โครงการแปรรูปผลิตภัณฑ์ข้าว</t>
  </si>
  <si>
    <t xml:space="preserve">โครงการพัฒนาและเสริมสร้างความร่วมมือทางด้านการค้าการลงทุนสู่ AEC ในกลุ่มอนุภาคลุ่มน้ำโขง               
</t>
  </si>
  <si>
    <t>โครงการพัฒนาแหล่งท่องเที่ยวกลุ่มจังหวัด</t>
  </si>
  <si>
    <t>โครงการปรับปรุงเส้นทางคมนาคมเชื่อมโยงแหล่งท่องเที่ยว</t>
  </si>
  <si>
    <t>โครงการสนับสนุนกิจกรรมเพื่อการท่องเที่ยว</t>
  </si>
  <si>
    <t>โครงการพัฒนาศักยภาพชุมชนท่องเที่ยวกลุ่มจังหวัด</t>
  </si>
  <si>
    <t>โครงการพัฒนา/แปรรูปผลิตภัณฑ์สินค้าเพื่อการท่องเที่ยว</t>
  </si>
  <si>
    <t xml:space="preserve">โครงการการเชื่อมโยงเครือข่ายวิสาหกิจไทยในประชาคมอาเซียน  </t>
  </si>
  <si>
    <t>โครงการพัฒนาศักยภาพฝีมือแรงงานเพื่อรองรับการก้าวสู่ประชาคมอาเซียน</t>
  </si>
  <si>
    <t>โครงการพัฒนาผู้ประกอบการเพื่อรองรับประชาคมอาเซียน</t>
  </si>
  <si>
    <t>โครงการเพิ่มศักยภาพเกษตรกรเพื่อรองรับประชาคมอาเซียน</t>
  </si>
  <si>
    <t>โครงการสร้างตราสินค้าและบรรจุภัณฑ์ข้าวชุมชน</t>
  </si>
  <si>
    <t>โครงการจัดงานวันข้าวหอมมะลิโลก</t>
  </si>
  <si>
    <t>โครงการปรับปรุงดินในพื้นที่เพาะปลูก</t>
  </si>
  <si>
    <t>โครงการส่งเสริมและพัฒนาการผลิตอ้อยโรงงานในพื้นที่นาไม่เหมาะสม</t>
  </si>
  <si>
    <t>โครงการส่งเสริมการใช้เทคโนโลยีเพื่อเพิ่มประสิทธิภาพการผลิตข้าว</t>
  </si>
  <si>
    <t xml:space="preserve">โครงการปรับปรุงทางหลวงเพื่อรองรับการเข้าสู่ประชาคมอาเซียน               </t>
  </si>
  <si>
    <t xml:space="preserve">โครงการเพิ่มประสิทธิภาพและลดต้นทุนการใช้พลังงาน   </t>
  </si>
  <si>
    <t>โครงการเพิ่มมูลค่าข้าวหอมมะลิ (แปรรูป)</t>
  </si>
  <si>
    <t>โครงการจัดหาช่องทางการตลาดและสร้างเครือข่ายทางการค้าให้แก่ผู้ประกอบการ</t>
  </si>
  <si>
    <t>โครงการส่งเสริมเพิ่มคุณภาพและผลผลิตการปลูกหม่อนไหม</t>
  </si>
  <si>
    <t xml:space="preserve"> โครงการเพิ่มศักยภาพผู้ผลิต/ผู้ประกอบการในการผลิตและออกแบบผลิตภัณฑ์ผ้าไหม</t>
  </si>
  <si>
    <t>โครงการพัฒนาและแปรรูปผลิตภัณฑ์สินค้าเพื่อการท่องเที่ยว</t>
  </si>
  <si>
    <t>โครงการจัดแสดงและจำหน่ายผ้าไหมและผลิตภัณฑ์จากไหม</t>
  </si>
  <si>
    <t>โครงการน้ำบาดาลเพื่อแก้ปัญหาภัยแล้ง</t>
  </si>
  <si>
    <t>โครงการพัฒนาแหล่งน้ำเพื่อการเกษตร</t>
  </si>
  <si>
    <t xml:space="preserve">1) โครงการพัฒนาแหล่งน้ำเพื่อการเกษตร จังหวัดกาฬสินธุ์ </t>
  </si>
  <si>
    <t>3) โครงการพัฒนาแก้มลิงหนองลาดพร้อมอาคารประกอบ  ต.หนองโก  อ.กระนวน  จ.ขอนแก่น</t>
  </si>
  <si>
    <t>4) โครงการพัฒนาแก้มลิงหนองขุมดินพร้อมอาคารประกอบ  ต.ดงเมืองแอม  อ.เขาสวนกวาง  จ.ขอนแก่น</t>
  </si>
  <si>
    <t>5) โครงการพัฒนาแก้มลิงหนองเบ็ญพร้อมอาคารประกอบ  ต.ม่วงหวาน  อ.น้ำพอง  จ.ขอนแก่น</t>
  </si>
  <si>
    <t>6) โครงการพัฒนาแก้มลิงหนองคูขาดพร้อมอาคารประกอบ  ต.โคกสง่า  อ.พล  จ.ขอนแก่น</t>
  </si>
  <si>
    <t>7) โครงการก่อสร้างฝายห้วยหนองคู จ. มหาสารคาม</t>
  </si>
  <si>
    <t xml:space="preserve">8) โครงการพัฒนาแหล่งน้ำทั้งในและนอกเขตชลประทาน   จ.มหาสารคาม </t>
  </si>
  <si>
    <t>9) โครงการก่อสร้างสถานีสูบน้ำด้วยไฟฟ้าและระบบส่งน้ำพร้อมอาคารประกอบ</t>
  </si>
  <si>
    <t>10) โครงการพัฒนาแก้มลิงหนองปั้นน้ำพร้อมอาคารประกอบ ต.ขามป้อม อ. สีชมพู จ.ขอนแก่น</t>
  </si>
  <si>
    <t>11) โครงการพัฒนาแก้มลิงหนองแวงสุ่มพร้อมอาคารประกอบ   ต.แวงน้อย  อ. แวงน้อย  จ.ขอนแก่น</t>
  </si>
  <si>
    <t>12) โครงการพัฒนาแก้มลิงอ่างฯห้วยสายหนังพร้อมอาคารประกอบ ต.บริบูรณ์ อ. สีชมพู จ.ขอนแก่น</t>
  </si>
  <si>
    <t>13) โครงการพัฒนาพื้นที่ส่งน้ำสถานีสูบน้ำด้วยไฟฟ้าบ้านเลิงบ่อ อ.เมือง จ.มหาสารคาม</t>
  </si>
  <si>
    <t>1) โครงการน้ำบาดาลเพื่อการเกษตร ในพื้นที่ จ. กาฬสินธุ์</t>
  </si>
  <si>
    <t>4) โครงการแก้มลิงหนองอ้อมแก้วพร้อมอาคารประกอบ จ. มหาสารคาม</t>
  </si>
  <si>
    <t>2) โครงการแก้มลิงหนองสามขาพร้อมอาคารประกอบ ตำบลสามขา อำเภอกุฉินารายณ์  จังหวัดกาฬสินธุ์</t>
  </si>
  <si>
    <t>แผนปฏิบัติราชการประจำปีของกลุ่มจังหวัดภาคตะวันออกเฉียงเหนือตอนกลาง ประจำปีงบประมาณ พ.ศ. 2559</t>
  </si>
  <si>
    <t>การพัฒนาศักยภาพการผลิต การค้า และการแปรรูปพืชเศรษฐกิจให้มีความเข้มแข็ง</t>
  </si>
  <si>
    <t>การส่งเสริมการค้า การลงทุนและพัฒนาอุตสาหกรรมให้เป็นมิตรต่อสิ่งแวดล้อม</t>
  </si>
  <si>
    <t>การเพิ่มศักยภาพการท่องเที่ยวกลุ่มจังหวัด</t>
  </si>
  <si>
    <t>การก้าวสู่ประชาคมอาเซียน</t>
  </si>
  <si>
    <t>รวม  4  ประเด็นยุทธศาสตร์</t>
  </si>
  <si>
    <t>สรุปข้อเสนอและผลการพิจารณาแผนปฏิบัติราชการประจำปีงบประมาณ พ.ศ.2559  กลุ่มจังหวัดภาคตะวันออกเฉียงเหนือตอนกลาง</t>
  </si>
  <si>
    <t>รวม 34 โครงการ</t>
  </si>
  <si>
    <t xml:space="preserve">โครงการสนับสนุนการบริหารจัดการของเครือข่ายผู้ประกอบการท่องเที่ยวและธุรกิจที่เกี่ยวเนื่อง (การบริการธุรกิจท่องเที่ยว/อบรมมัคคุเทศก์) </t>
  </si>
  <si>
    <t>เพิ่มศักยภาพผู้ผลิตสินค้าผ้าไหมและประชาสัมพันธ์การตลาดผ้าไหมกลุ่มจังหวัด</t>
  </si>
  <si>
    <t>ย.ที่</t>
  </si>
  <si>
    <t>จัดกิจกรรมส่งเสริมการท่องเที่ยว</t>
  </si>
  <si>
    <t>โครงการประชาสัมพันธ์ท่องเที่ยวกลุ่มจังหวัดภาคตะวันออกเฉียงเหนือตอนกลาง</t>
  </si>
  <si>
    <t xml:space="preserve">1. ส่งเสริมการขาย โดยจัดหาพื้นที่ พร้อมออกแบบตกแต่งคูหาเพื่อจัดนิทรรศการประชาสัมพันธ์ แสดงสินค้า สาธิต จำหน่ายบริการท่องเที่ยวและแพ็คเก็จท่องเที่ยวของกลุ่มจังหวัดภาคตะวันออกเฉียงเหนือตอนกลางในงานเทศกาลด้านการท่องเที่ยว จำนวน ๓ ครั้ง
2. จัดทำสื่อประชาสัมพันธ์
 - จัดทำเอกสาร (โบรชัวร์พร้อมแผนที่) แนะนำสถานที่ท่องเที่ยวในกลุ่มจังหวัดภาคตะวันออกเฉียงเหนือตอนกลาง 
 - จัดทำคู่มือแนะนำกลุ่มจังหวัด 
 - จัดทำ CD Presentation แนะนำกลุ่มจังหวัด (ภาษาไทยและภาษาอังกฤษ) 
 - จัดทำป้ายประชาสัมพันธ์ท่องเที่ยว
 - ผลิตของที่ระลึก
</t>
  </si>
  <si>
    <t xml:space="preserve">1. พิจารณาคัดเลือกวิสาหกิจที่มีศักยภาพในการพัฒนาเพื่อเข้าร่วมโครงการ  
2. จัดอบรมเพื่อกระตุ้น ให้เกิดการรวมกลุ่มเครือข่ายวิสาหกิจ  ชี้ให้ผู้เข้าร่วมโครงการเห็นความสำคัญและประโยชน์ของการรวมกลุ่มพร้อมสร้างสรรค์ความสัมพันธ์ของสมาชิกในเครือข่าย 
3. วิเคราะห์สภาพปัจจุบันของวิสาหกิจไทย-อาเซียน  โดยวิเคราะห์ปัจจัยที่เกี่ยวข้องกับวิสาหกิจทั้งหมดตั้งแต่ต้นน้ำถึงปลายน้ำ    วิเคราะห์โครงสร้างและองค์ประกอบของเครือข่ายในปัจจุบัน  วิเคราะห์ช่องทางในการพัฒนาเครือข่าย
4. จัดกิจกรรมจับคู่วิสาหกิจไทย-อาเซียน 
5. ออกแบบเครือข่ายวิสาหกิจไทย-อาเซียน  โดยนำผลการวิเคราะห์สถานภาพปัจจุบันของเครือข่าย มาร่วมกันกำหนดวิสัยทัศน์และยุทธศาสตร์ของเครือข่าย  ออกแบบเครือข่ายการใช้ทรัพยากรร่วมกัน 
6. จัดตั้งเครือข่ายผู้ประสานงานเครือข่าย  
7. สนับสนุนการดำเนินการธุรกิจพัฒนาช่องทางการตลาดในรูปแบบเครือข่ายภายใต้ยุทธศาสตร์และกลยุทธ์ที่กำหนดขึ้น
</t>
  </si>
  <si>
    <t xml:space="preserve">1. ฝึกอบรมพัฒนาทักษะความเชี่ยวชาญ  ด้านการตลาด มาตรฐานการผลิต นำเข้า-ส่งออกสินค้า และผลิตภัณฑ์ การเตรียมพร้อมสำหรับเป็นผู้ส่งออก (การค้า การลงทุน การบริหารจัดการและภาษา)
2. นำผู้ประกอบการฝึกทักษะการค้ารูปแบบใหม่ ๆเข้าร่วมงานแสดงสินค้าทั้งในประเทศ   กลุ่มประเทศ AEC  และอาเซียน
</t>
  </si>
  <si>
    <t xml:space="preserve">กิจกรรมถอดบทเรียนและสรุปองค์ความรู้ด้านการผลิตข้าว  อ้อยโรงงาน  มันสำปะหลัง  การปศุสัตว์  การประมง การตรวจรับรองมาตรฐาน GAP พืช และการปรับปรุงบำรุงดิน  เพื่อการจัดทำเอกสารเผยแพร่ประชาสัมพันธ์แก่เกษตรกรเป้าหมาย  จำนวน  1,500  ราย
กิจกรรมฝึกอบรมและสาธิตองค์ความรู้ด้านการเกษตรเพื่อเพิ่มความรู้ทักษะและประสบการณ์แก่เกษตรกรทั่วไป  เพื่อพัฒนาสู่ความเป็นเกษตรกรปราดเปรื่อง เป้าหมาย  จำนวน  1,500 ราย
</t>
  </si>
  <si>
    <t>ถ่ายทอดความรู้เกี่ยวกับการบรรจุภัณฑ์ผลิตภัณฑ์ข้าวชุมชนและเทคโนโลยีการบรรจุภัณฑ์ข้าว เทคโนโลยีการผลิตข้าวเพื่อสุขภาพ ศึกษาและวิจัยการบรรจุภัณฑ์ผลิตภัณฑ์ข้าวและตราสินค้าต้นแบบพร้อมพิมพ์บรรจุภัณฑ์</t>
  </si>
  <si>
    <t>จัดสัมมนาอนาคตข้าวหอมมะลิ เจรจาการค้าและจับคู่ธุรกิจ จัดนิทรรศการข้าวหอมมะลิ จัดจำหน่ายข้าวหอมมะลิ</t>
  </si>
  <si>
    <t>ก่อสร้างป้ายจราจรชนิด OVERHEAD SIGN</t>
  </si>
  <si>
    <t xml:space="preserve">1. ศึกษาและวิเคราะห์สาเหตุของปัญหาในสถานประกอบการที่เข้าร่วมโครงการด้วยเทคนิคการวิเคราะห์สาเหตุ อาทิ Root cause analysis, 
2. ให้ความรู้และให้คำปรึกษาเชิงลึกด้วยผู้เชี่ยวชาญด้านการปรับปรุงผลิตภาพโดยรวม (Total productivity improvement) เน้นการใช้พลังงานให้เกิดประโยชน์คุ้มค่าและลดความสิ้นเปลืองพลังงานให้แก่สถานประกอบการที่เข้าร่วมโครงการ
3. แนะนำคัดเลือก และประเมินวิธีการปรับปรุงแก้ไขในการเพิ่มประสิทธิภาพและลดต้นทุนด้านพลังงานอย่างเหมาะสม รวมถึงร่วมวิเคราะห์และแก้ไขปัญหาเชิงระบบให้แก่สถานประกอบการจนประสบความสำเร็จบนพื้นฐานเครื่องมือแก้ไขปัญหาตามหลักวิชาการ  อาทิ Pareto  diagram technique, Cause and effect diagram, Why-Why analysis
</t>
  </si>
  <si>
    <r>
      <t xml:space="preserve"> </t>
    </r>
    <r>
      <rPr>
        <sz val="9"/>
        <color indexed="8"/>
        <rFont val="Tahoma"/>
        <family val="2"/>
      </rPr>
      <t>โครงการสนับสนุนกิจกรรมเพื่อการท่องเที่ยวงานมหกรรมสืบสาน เล่าขาน ตำนาน เมืองฟ้าแดดสงยาง ปี 2559</t>
    </r>
  </si>
  <si>
    <t>1. จัดฝึกอบรมการพัฒนาการค้าชายแดน และการขยายช่องทางการตลาดสู่ประเทศในอาเซียนให้กับผู้ประกอบการ OTOP/SMEs วิสาหกิจกชุมชน สินค้าและบริการ จ.กาฬสินธุ์และจัดศึกษาดูงานไทย-พม่า-ลาว-กัมพูชา
2. จัดงานแสดงสินค้าร่วมกับสำนังกานพาณิชย์จังหวัดหรือหน่วยงานที่เกี่ยวข้อง 6 ครั้ง ในจังหวัดชายแดน (เชียงราย ตาก มุกดาหาร หนองคาย สระแก้ว ตราด)เพื่อเพิ่มช่องทางการตลาด</t>
  </si>
  <si>
    <t>อบรมมัคคุเทศก์บริการการท่องเที่ยวและผู้ประกอบการการท่องเที่ยว เพื่อรองรับ AEC จำนวน 120 คน</t>
  </si>
  <si>
    <t xml:space="preserve">1. พิธีบวงสรวงrพระธาตุยาคู (นาฎลีลาฟ้าหยาด) จำนวน  5,000 คน ณ บริเวณพระธาตุยาคู อ.กมลาไสย จำนวน  1 ครั้ง
2. จัดแสดงแสง สี เสียง เล่าขาน ตำนานเมืองฟ้าแดดสงยาง ณ บริเวณพระธาตุยาคู อ.กมลาไสย จำนวน 1 ครั้ง
3. จัดปฏิบัติธรรมเฉลิมพระเกียรติพระบาทสมเด็จพระเจ้าอยู่หัวฯ ปฏิบัติธรรม 20,000  รูป/คน จำนวน 1  ครั้ง ณ บริเวณเมืองฟ้าแดดสงยาง  อำเภอกมลาไสย จังหวัดกาฬสินธุ์
4. กิจกรรมพาแลงเบิ่งแญงนางฟ้าหยาด  ณ บริเวณพระธาตุยาคู  อำกมลาไสย จังหวัดกาฬสินธุ์
5. นิทรรศการสาธิต จำหน่ายผลิตภัณฑ์ของดีบ้านฉันจาก 18 อำเภอ  ณ บริเวณพระธาตุยาคู อำเภอกมลาไสย
</t>
  </si>
  <si>
    <t xml:space="preserve">1. จัดหาผู้เชี่ยวชาญ/ดีไซน์เนอร์ออกแบบและตัดเย็บผ้าไหมแพรวา ผ้าฝ้าย
 2. ผู้เชี่ยวชาญ/ดีไซน์เนอร์ถ่ายทอดความรู้ให้กับผู้ผลิต/ผู้ประกอบการ
 3. ผู้เชี่ยวชาญ/ดีไซน์เนอร์จัดหาสถานที่วางจำหน่ายในเครือข่ายผ้าไหมในส่วนกลาง
</t>
  </si>
  <si>
    <t xml:space="preserve">โครงการปรับปรุงเส้นทางเพื่อการท่องเที่ยว </t>
  </si>
  <si>
    <t>จ้างเหมาจัดมหกรรมผ้าไหม ผ้าพื้นเมือง และผลิตภัณฑ์จากไหมร้อยเอ็ดสู่อาเซียน</t>
  </si>
  <si>
    <t xml:space="preserve">2) โครงการพัฒนาลำห้วยปอพร้อมอาคารประกอบ ตำบลนาบอน อำเภอคำม่วง  จังหวัดกาฬสินธุ์ </t>
  </si>
  <si>
    <t>ก่อสร้างแหล่งน้ำในไร่นานอกเขตชลประทาน 600 บ่อ</t>
  </si>
  <si>
    <t>ก่อสร้างสถานีสูบน้ำด้วยไฟฟ้าพร้อมระบบส่งน้ำ 4 แห่ง</t>
  </si>
  <si>
    <t>ซ่อมสร้างทางหลวงหมายเลข214 ตอนลำชี-ร้อยเอ็ด ระหว่าง กม.31+250 - กม.32+550 ขยายจากคันทางเดิม 9.00 ม. เป็น 21.00 ม. ผิว Para Asphalt Concrete (บริเวณ บ้านแซงแหลม วงต.สิงห์ อ.จังหาร จังหวัดร้อยเอ็ด)</t>
  </si>
  <si>
    <t>ฝึกทักษะฝีมือแรงงานเพื่อรองรับการทดสอบมาตรฐานฝีมือแรงงาน ในหลักสูตรฝึกยกระดับฝีมือแรงงานเพื่อเตรียมทดสอบมาตรฐานฝีมือแรงงานจำนวน 54 รุ่นๆ ละ16 คน รวม 864 คน</t>
  </si>
  <si>
    <t xml:space="preserve">1. เตรียมความพร้อมหมู่บ้าน OTOP เพื่อการท่องเที่ยว (OTOP Village Champion : OVC) ระดับจังหวัด 
2. พัฒนาหมู่บ้าน OTOP เพื่อการท่องเที่ยว 
3. เตรียมความพัฒนา และแปรรูป OTOP เพื่อการท่องเที่ยว 
4. จ้างเหมาผลิตสื่อ/จัดกิจกรรมเส้นทางการท่องเที่ยวหมู่บ้าน OTOP เพื่อการท่องเที่ยว(OVC) 
</t>
  </si>
  <si>
    <t>เห็นควรเป็นภาระกิจปกติของหน่วยงาน</t>
  </si>
  <si>
    <t>1.การพัฒนาศักยภาพการผลิต การค้า และการแปรรูปพืชเศรษฐกิจให้มีความเข้มแข็ง</t>
  </si>
  <si>
    <t>3.การเพิ่มศักยภาพการท่องเที่ยวกลุ่มจังหวัด</t>
  </si>
  <si>
    <t xml:space="preserve">ฝึกอบรมเกษตรกรในพื้นที่ 26 อำเภอ 20,000 ไร่ เกษตรกร 4,000  ราย เพื่อจัดทำแปลงส่งเสริมการผลิตข้าวคุณภาพดี เพื่อให้ได้มาตรฐาน GAP และถ่ายทอดเทคโนโลยีตามระบบโรงเรียนเกษตรกร 3 ครั้ง </t>
  </si>
  <si>
    <t>เห็นควรสนับสนุน เนื่องจากโครงการสอดคล้องกับประเด็นยุทธศาสตร์ แต่มีข้อสังเกตในการจัดซื้อครุภัณฑ์ เพื่อสนับสนุนการส่งเสริมการผลิตข้าว ซึ่งควรบริหารจัดการให้มีประสิทธิภาพหลังจากโครงการแล้วเสร็จ</t>
  </si>
  <si>
    <t>จัดทำศูนย์ผลิตภัณฑ์ข้าว 10,000 ไร่ และจัดทำแปลงมันสำปะหลัง 2,000 ไร่ เพื่อเพิ่มผลผลิต พร้อมทั้งจัดทำแปลงเรียนรู้ต้นทุนการปลูกอ้อยในพื้นที่นา ไม่เหมาะสม  นอกจากนี้มีการส่งเสริมการปลูกข้าวโพดเลี้ยงสัตว์ ชุมชน 100 ศูนย์ๆ 100 ไร่</t>
  </si>
  <si>
    <t>กิจกรรมขุดเจาะบ่อบาดาลขนาด 6 นิ้ว ความลึกเฉลี่ย 50 เมตร พร้อมระบบส่งน้ำเข้าพื้นที่เกษตร จำนวน 35 บ่อ</t>
  </si>
  <si>
    <t>ขุดลอกหนองสามขาก่อสร้างบังคับน้ำ 8 แห่ง และบันไดหินก่อ จำนวน 8 แห่งประชาชน ได้รับประโยชน์ 2,276 ครัวเรือน 9,793 คน พื้นที่เกษตร 6,500 ไร่</t>
  </si>
  <si>
    <t>ขุดลอกหนองน้ำ เพื่อเพิ่มปริมาณน้ำเก็บกักไม่น้อยกว่า 120,000 ลบ.ม. แต่ขาดรายละเอียดการก่อสร้าง</t>
  </si>
  <si>
    <t>ขุดลอกหนองน้ำเพื่อเพิ่มปริมาณน้ำเก็บกัก 138,000 ลบ.ม. พร้อมอาคาร สำหรับการเกษตรและการอุปโภคบริโภค</t>
  </si>
  <si>
    <t>ขุดลอกแหล่งน้ำพร้อมขนย้ายดิน จำนวน 1 แห่ง สามารถกักเก็บน้ำได้ 340,000 ลบ.ม.</t>
  </si>
  <si>
    <t>ก่อสร้างฝายคอนกรีตเสริมเหล็กบ้านอุทัยอุทิศ  เพิ่มพื้นที่ได้รับประโยชน์ 720 ไร่</t>
  </si>
  <si>
    <t>7) โครงการน้ำบาดาลเพื่อการเกษตรนอกเขตชลประทาน ในพื้นที่ จ. ร้อยเอ็ด</t>
  </si>
  <si>
    <t>เจาะบ่อบาดาลขนาด 6 นิ้ว ความลึกไม่ต่ำกว่า 75 เมตร จำนวน 125 บ่อ</t>
  </si>
  <si>
    <t>จัดเวทีแลกเปลี่ยนเรียนรู้ จัดฝึกอบรมศักยภาพสมาชิกวิสาหกิจชุมชน  พร้อมทั้งศึกษาดูงาน ประกวดวิสาหกิจ ส่งเสริมการจำหน่ายผลิตภัณฑ์ GAPและวิจัยนวัตกรรมเพื่อส่งเสริมการลงทุนอุตสาหกรรมอาหาร</t>
  </si>
  <si>
    <t>2.การส่งเสริมการค้า การลงทุนและพัฒนาอุตสาหกรรมให้เป็นมิตรต่อสิ่งแวดล้อม</t>
  </si>
  <si>
    <t>1. จัดสัมมนาเพื่อสร้างความร่วมมือการค้า การลงทุน ภายใต้ AEC
2. การจัดแสดงจำหน่ายผลิตภัณฑ์ OTOP
3. จัดกิจกรรมการแสดงทางวัฒนธรรม และนิทรรศการ เพื่อเสริมสร้างความรู้ความเข้าใจเกี่ยวกับการค้า การลงทุน ภายใต้ AEC</t>
  </si>
  <si>
    <t>ซ่อมสร้างถนนลาดยาง สาย ทล.227 รอบพิพิธภัณฑ์สิรินธร พร้อมทางจักรยานและไฟฟ้าส่องสว่าง อ.สหัสขันธ์ จ.กาฬสินธุ์ ระยะทาง 2.64 กม. ผิวจราจรกว้าง 6 เมตร ไหล่ทางข้างละ 1 เมตร</t>
  </si>
  <si>
    <t>เห็นควรสนับสนุน เนื่องจากโครงการสอดคล้องกับประเด็นยุทธศาสตร์และนโยบายสำคัญของรัฐบาล เพื่อสนับสนุนการคมนาคมด้านการท่องเที่ยว</t>
  </si>
  <si>
    <t>เห็นควรสนับสนุน เนื่องจากโครงการสอดคล้องกับประเด็นยุทธศาสตร์และนโยบายสำคัญของรัฐบาล เพื่อสนับสนุนการท่องเที่ยวในกลุ่มจังหวัด ข้อสังเกตุ ควรปรับสถานที่ดำเนินโครงการด้วย</t>
  </si>
  <si>
    <t>ฝึกอบรมทักษะการปฏิบัติการแสดงพื้นบ้าน การเล่นดนตรีพื้นบ้าน พร้อมทั้งเผยแพร่ศิลปวัฒนธรรมภายในชุมชน</t>
  </si>
  <si>
    <t xml:space="preserve">เห็นควรสนับสนุน เนื่องจากโครงการสอดคล้องกับประเด็นยุทธศาสตร์และนโยบายสำคัญของรัฐบาล เพื่อเพิ่มศักยภาพการท่องเที่ยวกลุ่มจังหวัด </t>
  </si>
  <si>
    <t>1. พัฒนาคุณภาพเส้นไหมและส่งเสริมการปลูกหม่อนเลี้ยงไหม ด้วยการฝึกอบรมทั้งการปลูกหม่อน /คุณภาพเส้นไหมให้ได้มาตรฐาน/ถ่ายทอดเทคโนโลยีการผลิตเส้นไหมพื้นเมือง
2. พัฒนาหมู่บ้าน OTOP เพื่อการท่องเที่ยว โดยพัฒนาผลิตภัณฑ์ชุมชนในหมู่บ้านท่องเทียว (3 หมู่บ้าน)
3. พัฒนาความรู้ด้านการสื่อสารภาษาสากล
4. เสริมสร้างทักษะขีดความสามารถด้านการขาย
5. ส่งเสริมและพัฒนาการแปรรูปและการบรรจุภัณฑ์ผ้าไหมแพรวาและ OTOP</t>
  </si>
  <si>
    <t xml:space="preserve">เห็นควรสนับสนุน เนื่องจากโครงการสอดคล้องกับประเด็นยุทธศาสตร์และนโยบายสำคัญของรัฐบาล เพื่อเพิ่มขีดความสามารถผู้ผลิต และยกระดับผ้าไหม และส่งเสริมอาชีพและรายได้ให้กับผู้ประกอบการ  </t>
  </si>
  <si>
    <t xml:space="preserve">เห็นควรสนับสนุน เนื่องจากโครงการสอดคล้องกับประเด็นยุทธศาสตร์และนโยบายสำคัญของรัฐบาล เพื่อส่งเสริมการประชาสัมพันธ์และส่งเสริมการท่องเที่ยวกลุ่ม   </t>
  </si>
  <si>
    <t>3.การส่งเสริมการค้า การลงทุนและพัฒนาอุตสาหกรรมให้เป็นมิตรต่อสิ่งแวดล้อม</t>
  </si>
  <si>
    <t xml:space="preserve">เห็นควรสนับสนุน เนื่องจากโครงการสอดคล้องกับประเด็นยุทธศาสตร์และนโยบายสำคัญของรัฐบาล เพื่อส่งเสริมให้วิสาหกิจมีความเข้มแข็งและสร้างเครือข่ายในประเทศอาเซียน   </t>
  </si>
  <si>
    <t xml:space="preserve">เห็นควรสนับสนุน เนื่องจากโครงการสอดคล้องกับประเด็นยุทธศาสตร์และนโยบายสำคัญของรัฐบาล เพื่อเพิ่มขึดความสามารถการแข่งขันให้กับผู้ประกอบการ และสร้างโอกาสและรายได้ให้กับแรงงาน   </t>
  </si>
  <si>
    <t>4.การก้าวสู่ประชาคมอาเซียน</t>
  </si>
  <si>
    <r>
      <t xml:space="preserve">เห็นควรสนับสนุน เนื่องจากโครงการสอดคล้องกับประเด็นยุทธศาสตร์และนโยบายสำคัญของรัฐบาล </t>
    </r>
    <r>
      <rPr>
        <u/>
        <sz val="9"/>
        <color theme="1"/>
        <rFont val="Tahoma"/>
        <family val="2"/>
        <scheme val="minor"/>
      </rPr>
      <t>แต่ให้ทบทวน</t>
    </r>
    <r>
      <rPr>
        <sz val="9"/>
        <color theme="1"/>
        <rFont val="Tahoma"/>
        <family val="2"/>
        <scheme val="minor"/>
      </rPr>
      <t>รายละเอียดค่าใช้จ่าย ซึ่งไม่สอดคล้องกับงบประมาณของโครงการ</t>
    </r>
  </si>
  <si>
    <t>เห็นควรสนับสนุน เนื่องจากโครงการสอดคล้องกับประเด็นยุทธศาสตร์และนโยบายสำคัญของรัฐบาล เพื่อส่งเสริมให้เกษตรกร มีความรู้ ความสามารถในการแข่งขัน รองรับการเข้าสู่ประชาคมอาเซียน</t>
  </si>
  <si>
    <t>เห็นควรสนับสนุน เนื่องจากโครงการสอดคล้องกับประเด็นยุทธศาสตร์และนโยบายสำคัญของรัฐบาลและเป็นโครงการแก้ปัญหาความต้องการของประชาชนในพื้นที่</t>
  </si>
  <si>
    <t>เห็นควรสนับสนุน เนื่องจากโครงการสอดคล้องกับประเด็นยุทธศาสตร์และนโยบายสำคัญของรัฐบาลและเป็นโครงการแก้ปัญหาความต้องการในพื้นที่ แต่เห็นควรเพิ่มเติมรายละเอียดก่อสร้างให้ชัดเจน</t>
  </si>
  <si>
    <t xml:space="preserve">เห็นควรสนับสนุน เนื่องจากโครงการสอดคล้องกับประเด็นยุทธศาสตร์และนโยบายสำคัญของรัฐบาล เพื่อสร้างความเข้มแข็งให้กับชุมชนและแข่งขันได้อย่างยืน </t>
  </si>
  <si>
    <t xml:space="preserve">เห็นควรสนับสนุน เนื่องจากโครงการสอดคล้องกับประเด็นยุทธศาสตร์และนโยบายสำคัญของรัฐบาล เพื่อประชาสัมพันธ์ข้าวหอมมะลิของกลุ่มจังหวัดและส่งเสริมการท่องเที่ยวของกลุ่มจังหวัด </t>
  </si>
  <si>
    <t>ส่งเสริมการปรับปรุงดินด้วยพืชปุ๋ยสด 10,000 ไร่133 ศูนย์เศรษฐกิจพอเพียง/ ฝึกอบรมและถ่ายทอดเทคโนโลยีการพัฒนาที่ดิน ประชุมสัมมนาเจ้าหน้าที่/เกษตรกร</t>
  </si>
  <si>
    <t xml:space="preserve">เห็นควรสนับสนุน เนื่องจากโครงการสอดคล้องกับประเด็นยุทธศาสตร์และนโยบายสำคัญของรัฐบาล เพื่อเพิ่มประสิทธิภาพการผลิตข้าวให้ได้คุณภาพ และเพิ่มผลผลิตเฉลี่ยต่อไร่ </t>
  </si>
  <si>
    <t>จัดทำศูนย์ผลิตพันธุ์อ้อย 390 ไร่ ในพื้นที่ 26 อำเภอ เกษตรกร 478 ราย</t>
  </si>
  <si>
    <t>ยอดเงินในโครงการไม่ตรงกับสรุปใบปะหน้า 21,520,940 บาท และรายละเอียดค่าใช้จ่ายไม่ตรงกันกับงบประมาณของโครงการ</t>
  </si>
  <si>
    <t>1. คัดเลือกจากศูนย์ส่งเสริมและผลิตพันธุ์ข้าวชุมชน 132 ตำบลๆ ละ 1 จุด จำนวนพื้นที่ 13,200ไร่ เกษตรกร 5,280 ราย
2. จัดทำแปลงเรียนรู้การใช้ปุ๋ยลดต้นทุนในนาข้าว คนละ 2.5 ไร่</t>
  </si>
  <si>
    <t xml:space="preserve">เห็นควรสนับสนุน เนื่องจากโครงการสอดคล้องกับประเด็นยุทธศาสตร์และนโยบายสำคัญของรัฐบาล เพื่อเพิ่มศักยภาพและขีดความสามารถของกลุ่มเกษตรกรในการแปรรูปข้าวหอมมะลิ </t>
  </si>
  <si>
    <t xml:space="preserve">1. อบรมสมาชิกกลุ่มวิสาหกิจชุมชนที่ผลิตและแปรรูปข้าวหอมมะลิ/กลุ่มแม่บ้านเกษตรกร/กลุ่มเกษตรกร จำนวน 80 กลุ่ม สมาชิกจำนวน 2000 ราย 
2. จัดซื้อเครื่องสีข่าวกล้อง ข้าวขาว สีข้าวเปลือกได้ไม่น้อยกว่า 200 กิโลกรัมต่อชั่วโมง  ซื้อเครื่องสุญญากาศ ขนาดแรงดันไฟฟ้า 220 โวลด์ พลังงานไฟฟ้า 750 วัตต์  ขนาดห้องสูญญากาศ ไม่น้อยกว่า 450*370*120  มิลลิเมตร  ความเร็วในการบรรจุไม่น้อยกว่า 2 ชิ้น / นาท เครื่องชั้งขนาด 25 กิโลกรัม และถุงพลาสติก </t>
  </si>
  <si>
    <t>ขาดรายละเอียดค่าใช้จ่ายดำเนินการ  แก้ปัญหาความเดือดร้อนของประชาชน</t>
  </si>
  <si>
    <t xml:space="preserve">เห็นควรสนับสนุน เนื่องจากโครงการสอดคล้องกับประเด็นยุทธศาสตร์และนโยบายสำคัญของรัฐบาล เพื่อเพิ่มช่องทางการตลาดและสร้างเครือข่าย ด้านการตลาด </t>
  </si>
  <si>
    <t>1. ถ่ายทอดเทคโนโลยีการปลูกหม่อนเลี้ยงไหมแบบเข้มข้น จำนวน 100 ราย
2. ส่งเสริมการปลูกหม่อนเลี้ยงไหม 250 ไร่  
3. ศึกษาดูงานการปลูกหม่อนเลี้ยงไหมแบบครบวงจร รุ่นละ 1 ครั้ง</t>
  </si>
  <si>
    <t xml:space="preserve">เห็นควรสนับสนุน เนื่องจากโครงการสอดคล้องกับประเด็นยุทธศาสตร์และนโยบายสำคัญของรัฐบาล เพื่อส่งเสริมให้เกษตรกรมีการพัฒนาคุณภาพเส้นไหมให้ได้มาตรฐานและตรงกับความต้องการตลาด </t>
  </si>
  <si>
    <t>เห็นควรสนับสนุน เนื่องจากโครงการสอดคล้องกับประเด็นยุทธศาสตร์และนโยบายสำคัญของรัฐบาล เพื่อเป็นการพัฒนาบุคลากรทางการท่องเที่ยว เพื่อรองรับ AEC</t>
  </si>
  <si>
    <t>เห็นควรสนับสนุน เนื่องจากโครงการสอดคล้องกับประเด็นยุทธศาสตร์และนโยบายสำคัญของรัฐบาล เพื่อประชาสัมพันธ์แหล่งท่องเที่ยว และสร้างเครือข่ายความร่วมมือส่งเสริมการท่องเที่ยวเชิงวัฒนธรรม</t>
  </si>
  <si>
    <t>เห็นควรสนับสนุน เนื่องจากโครงการสอดคล้องกับประเด็นยุทธศาสตร์และนโยบายสำคัญของรัฐบาล เพื่อออกแบบผลิตภัณฑ์จากผ้าไหมแพรวา ผ้าฝ้าย ซึ่งเป็นการสร้างอาชีพ รายได้ ตลอดห่วงโซ่การผลิต</t>
  </si>
  <si>
    <t>ซ่อมสร้างผิวทางลาดยาง สายแยก ทล.23 - บ้านปอพาน อ.กุดรังและ อ.นาเชือก จ.มหาสารคาม ช่วงที่ 1 กม.16+060ถึง กม.19+453 ช่วงที่ 2 กม.28+314 ถึง กม.29+045 และช่วงที่ 3 กม.29+256 ถึง กม.29+768  ระยะทางตลอดสาย 29.885 กม.</t>
  </si>
  <si>
    <t>เห็นควรสนับสนุน เนื่องจากโครงการแก้ปัญหาความต้องการของประชาชน เพื่อใช้เป็นเส้นทางคมนาคมสัญจรไปมาด้วยความสะดวก และปลอดภัย</t>
  </si>
  <si>
    <t>เห็นควรสนับสนุน เนื่องจากโครงการสอดคล้องกับประเด็นยุทธศาสตร์และนโยบายสำคัญของรัฐบาล เพื่อส่งเสริมหมู่บ้าน OTOP เพื่อการท่องเที่ยว โดยพัฒนาทั้งชุมชนให้เป็นแหล่งท่องเที่ยว และพัฒนาผลิตภัณฑ์เพื่อเป็นของที่ระลึก</t>
  </si>
  <si>
    <t>1. เจาะบ่อบาดาล ความลึก 43-80 เมตร  จำนวน 34 บ่อ
2. ติดตั้งระบบสูบน้ำไฟฟ้า ขนาด 1.5 แรงม้า พร้อมตู้ควบคุม
3. ส่งมอบท่อกระจายน้ำพร้อมอุปกรณ์ข้อต่อเข้าแปลงเกษตร
4. อบรมเกษตรกร</t>
  </si>
  <si>
    <t>เห็นควรสนับสนุน เนื่องจากโครงการสอดคล้องกับประเด็นยุทธศาสตร์และนโยบายสำคัญของรัฐบาล เพื่อเพิ่มช่องทางการตลาดให้กับผู้ประกอบการ</t>
  </si>
  <si>
    <t>เห็นควรสนับสนุน เนื่องจากโครงการสอดคล้องกับประเด็นยุทธศาสตร์และนโยบายสำคัญของรัฐบาล เพื่อแก้ปัญหาภัยแล้ง</t>
  </si>
  <si>
    <t>ขุดลอกแหล่งน้ำที่มีสภาพตื้นเขินให้สามารถเก็บกักน้ำเพิ่มขึ้น 200,000 ลบ.ม. ประชาชนได้รับประโยชน์ 3 หมู่บ้าน 1400 คน</t>
  </si>
  <si>
    <t>ขุดลอกลำห้วยปอ และก่อสร้างอาคารบังคับน้ำ จำนวน 2 แห่ง อาคารรับน้ำ 6 แห่ง ประชากรได้รับประโยชน์ 800 ครัวเรือน พื้นที่เกษตร 3000ไร่</t>
  </si>
  <si>
    <t>เห็นควรสนับสนุน เนื่องจากโครงการแก้ปัญหาความเดือดร้อนและความต้องการของประชาชน เพื่อแก้ปัญหาการขาดแคลนน้ำเพื่อการเกษตร</t>
  </si>
  <si>
    <t>เห็นควรสนับสนุน เนื่องจากโครงการแก้ปัญหาความเดือดร้อนและความต้องการของประชาชน เพื่อแก้ปัญหาการขาดแคลนน้ำเพื่อการเกษตร และใช้เป็นแหล่งผลิตน้ำประปาหมู่บ้านด้วย</t>
  </si>
  <si>
    <t>ก่อสรางฝายคอนกรีตเสริมเหล็กห้วยหนองคู  เพิ่มพื้นที่รับประโยชน์ 500 ไร่</t>
  </si>
  <si>
    <t xml:space="preserve">เห็นควรสนับสนุน เนื่องจากโครงการแก้ปัญหาความเดือดร้อนและความต้องการของประชาชน เพื่อแก้ปัญหาการขาดแคลนน้ำเพื่อการเกษตร </t>
  </si>
  <si>
    <t xml:space="preserve">ขุดลอกหนองเบ็ญพร้อมก่อสร้างอาคารประกอบ สามารถกักเก็บน้ำได้ไม่น้อยกว่า 250,000 ลบ.ม. </t>
  </si>
  <si>
    <t xml:space="preserve">ขุดลอกหนองคูขาดพร้อมก่อสร้างอาคารประกอบ เพิ่มปริมาณน้ำเก็บกักไม่น้อยกว่า 100,000 ลบ.ม. </t>
  </si>
  <si>
    <t xml:space="preserve">ขุดลอกหนองลาดพร้อมก่อสร้างอาคารประกอบ  เพิ่มปริมาณน้ำเก็บกักไม่น้อยกว่า 240,000 ลบ.ม. </t>
  </si>
  <si>
    <t xml:space="preserve">ขุดลอกหนองขุมดินพร้อมก่อสร้างอาคารประกอบ เพิ่มปริมาณน้ำเก็บกักไม่น้อยกว่า 240,000 ลบ.ม. </t>
  </si>
  <si>
    <t>ขุดลอก  พร้อมก่อสร้างอาคารประกอบ เพิ่มปริมาณน้ำเก็บกักไม่น้อยว่า 240,000 ลบ.ม.</t>
  </si>
  <si>
    <t>ขุดลอก  พร้อมก่อสร้างอาคารประกอบ เพิ่มปริมาณน้ำเก็บกักไม่น้อยว่า 250,000 ลบ.ม.</t>
  </si>
  <si>
    <t>เห็นควรสนับสนุน เนื่องจากโครงการแก้ปัญหาความเดือดร้อนและความต้องการของประชาชน เพื่อแก้ปัญหาการขาดแคลนน้ำเพื่อการเกษตร  และการอุปโภคบริโภค</t>
  </si>
  <si>
    <t xml:space="preserve">พัฒนาพื้นที่ส่งน้ำสถานีสูบน้ำไฟฟ้าบ้านเลิงบ่อ โดยการก่อสร้างคลองส่งน้ำคอนกรีตดาด </t>
  </si>
  <si>
    <t xml:space="preserve">เห็นควรสนับสนุน เนื่องจากโครงการแก้ปัญหาความเดือดร้อนและความต้องการของประชาชน เพื่อแก้ปัญหาการขาดแคลนน้ำเพื่อการเกษตร  สามารถเพิ่มพื้นที่ชลประทานได้ 700 ไร่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</si>
</sst>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28" x14ac:knownFonts="1">
    <font>
      <sz val="11"/>
      <color theme="1"/>
      <name val="Tahoma"/>
      <family val="2"/>
      <charset val="222"/>
      <scheme val="minor"/>
    </font>
    <font>
      <b/>
      <sz val="11"/>
      <color indexed="8"/>
      <name val="Tahoma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9"/>
      <name val="Tahoma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sz val="9"/>
      <color indexed="8"/>
      <name val="Tahoma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u/>
      <sz val="9"/>
      <name val="Tahoma"/>
      <family val="2"/>
    </font>
    <font>
      <sz val="9"/>
      <color indexed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  <charset val="222"/>
      <scheme val="minor"/>
    </font>
    <font>
      <sz val="9"/>
      <color rgb="FFFF0000"/>
      <name val="Tahoma"/>
      <family val="2"/>
    </font>
    <font>
      <sz val="9"/>
      <color theme="1"/>
      <name val="Tahoma"/>
      <family val="2"/>
    </font>
    <font>
      <sz val="9"/>
      <color theme="3" tint="0.39997558519241921"/>
      <name val="Tahoma"/>
      <family val="2"/>
    </font>
    <font>
      <sz val="9"/>
      <color theme="3" tint="0.59996337778862885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  <scheme val="minor"/>
    </font>
    <font>
      <sz val="9"/>
      <name val="Tahoma"/>
      <family val="2"/>
      <scheme val="minor"/>
    </font>
    <font>
      <sz val="9"/>
      <color theme="1"/>
      <name val="Wingdings 2"/>
      <family val="1"/>
      <charset val="2"/>
    </font>
    <font>
      <sz val="9"/>
      <color rgb="FFFF0000"/>
      <name val="Wingdings 2"/>
      <family val="1"/>
      <charset val="2"/>
    </font>
    <font>
      <b/>
      <sz val="8"/>
      <color theme="1"/>
      <name val="Tahoma"/>
      <family val="2"/>
    </font>
    <font>
      <sz val="9"/>
      <color rgb="FF000000"/>
      <name val="Tahoma"/>
      <family val="2"/>
    </font>
    <font>
      <u/>
      <sz val="9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188">
    <xf numFmtId="0" fontId="0" fillId="0" borderId="0" xfId="0"/>
    <xf numFmtId="4" fontId="4" fillId="0" borderId="0" xfId="0" applyNumberFormat="1" applyFont="1" applyFill="1" applyBorder="1" applyAlignment="1">
      <alignment horizontal="left" vertical="center" wrapText="1"/>
    </xf>
    <xf numFmtId="187" fontId="16" fillId="0" borderId="0" xfId="1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top"/>
    </xf>
    <xf numFmtId="3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vertical="top"/>
    </xf>
    <xf numFmtId="0" fontId="4" fillId="0" borderId="0" xfId="11" applyFont="1" applyAlignment="1">
      <alignment vertical="center"/>
    </xf>
    <xf numFmtId="187" fontId="4" fillId="0" borderId="0" xfId="1" applyNumberFormat="1" applyFont="1" applyAlignment="1">
      <alignment vertical="center"/>
    </xf>
    <xf numFmtId="0" fontId="5" fillId="2" borderId="1" xfId="11" applyFont="1" applyFill="1" applyBorder="1" applyAlignment="1">
      <alignment horizontal="center" vertical="center"/>
    </xf>
    <xf numFmtId="187" fontId="5" fillId="2" borderId="2" xfId="1" applyNumberFormat="1" applyFont="1" applyFill="1" applyBorder="1" applyAlignment="1">
      <alignment horizontal="center" vertical="center"/>
    </xf>
    <xf numFmtId="187" fontId="5" fillId="2" borderId="1" xfId="1" applyNumberFormat="1" applyFont="1" applyFill="1" applyBorder="1" applyAlignment="1">
      <alignment horizontal="center" vertical="center"/>
    </xf>
    <xf numFmtId="1" fontId="6" fillId="0" borderId="4" xfId="2" applyNumberFormat="1" applyFont="1" applyBorder="1" applyAlignment="1">
      <alignment horizontal="center" vertical="center" wrapText="1"/>
    </xf>
    <xf numFmtId="188" fontId="6" fillId="0" borderId="4" xfId="1" applyNumberFormat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3" fontId="6" fillId="0" borderId="5" xfId="2" applyNumberFormat="1" applyFont="1" applyBorder="1" applyAlignment="1">
      <alignment horizontal="center" vertical="center"/>
    </xf>
    <xf numFmtId="187" fontId="6" fillId="0" borderId="5" xfId="1" applyNumberFormat="1" applyFont="1" applyBorder="1" applyAlignment="1">
      <alignment horizontal="center" vertical="center"/>
    </xf>
    <xf numFmtId="0" fontId="4" fillId="0" borderId="6" xfId="11" applyFont="1" applyBorder="1" applyAlignment="1">
      <alignment horizontal="center" vertical="center"/>
    </xf>
    <xf numFmtId="1" fontId="4" fillId="0" borderId="0" xfId="11" applyNumberFormat="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18" fillId="0" borderId="0" xfId="1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87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87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187" fontId="18" fillId="0" borderId="0" xfId="0" applyNumberFormat="1" applyFont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49" fontId="9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3" fontId="17" fillId="0" borderId="0" xfId="0" applyNumberFormat="1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187" fontId="17" fillId="0" borderId="5" xfId="1" applyNumberFormat="1" applyFont="1" applyBorder="1" applyAlignment="1">
      <alignment horizontal="center" vertical="center"/>
    </xf>
    <xf numFmtId="187" fontId="17" fillId="0" borderId="5" xfId="1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3" fontId="20" fillId="0" borderId="7" xfId="0" applyNumberFormat="1" applyFont="1" applyBorder="1" applyAlignment="1">
      <alignment horizontal="center" vertical="center"/>
    </xf>
    <xf numFmtId="187" fontId="20" fillId="0" borderId="8" xfId="1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9" fontId="17" fillId="0" borderId="0" xfId="0" applyNumberFormat="1" applyFont="1" applyBorder="1" applyAlignment="1">
      <alignment horizontal="center" vertical="top" wrapText="1"/>
    </xf>
    <xf numFmtId="3" fontId="17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1" fillId="0" borderId="5" xfId="1" applyNumberFormat="1" applyFont="1" applyBorder="1" applyAlignment="1">
      <alignment horizontal="center" vertical="center"/>
    </xf>
    <xf numFmtId="3" fontId="21" fillId="0" borderId="1" xfId="1" applyNumberFormat="1" applyFont="1" applyBorder="1" applyAlignment="1">
      <alignment horizontal="center" vertical="center"/>
    </xf>
    <xf numFmtId="3" fontId="20" fillId="0" borderId="8" xfId="1" applyNumberFormat="1" applyFont="1" applyBorder="1" applyAlignment="1">
      <alignment horizontal="center" vertical="center"/>
    </xf>
    <xf numFmtId="0" fontId="21" fillId="0" borderId="5" xfId="0" applyFont="1" applyBorder="1" applyAlignment="1">
      <alignment vertical="top" wrapText="1"/>
    </xf>
    <xf numFmtId="3" fontId="21" fillId="0" borderId="5" xfId="1" applyNumberFormat="1" applyFont="1" applyBorder="1" applyAlignment="1">
      <alignment horizontal="center" vertical="top"/>
    </xf>
    <xf numFmtId="3" fontId="17" fillId="0" borderId="0" xfId="0" applyNumberFormat="1" applyFont="1" applyAlignment="1">
      <alignment horizontal="right" vertical="center"/>
    </xf>
    <xf numFmtId="3" fontId="21" fillId="0" borderId="5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right" vertical="center"/>
    </xf>
    <xf numFmtId="3" fontId="20" fillId="0" borderId="8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17" fillId="0" borderId="0" xfId="0" applyNumberFormat="1" applyFont="1" applyAlignment="1">
      <alignment horizontal="right" vertical="top"/>
    </xf>
    <xf numFmtId="0" fontId="17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3" fontId="22" fillId="0" borderId="5" xfId="0" applyNumberFormat="1" applyFont="1" applyBorder="1" applyAlignment="1">
      <alignment horizontal="right" vertical="top" wrapText="1"/>
    </xf>
    <xf numFmtId="3" fontId="22" fillId="0" borderId="5" xfId="0" applyNumberFormat="1" applyFont="1" applyBorder="1" applyAlignment="1">
      <alignment horizontal="left" vertical="top" wrapText="1"/>
    </xf>
    <xf numFmtId="3" fontId="22" fillId="0" borderId="5" xfId="1" applyNumberFormat="1" applyFont="1" applyBorder="1" applyAlignment="1">
      <alignment horizontal="right" vertical="top"/>
    </xf>
    <xf numFmtId="3" fontId="22" fillId="0" borderId="5" xfId="0" applyNumberFormat="1" applyFont="1" applyBorder="1" applyAlignment="1">
      <alignment horizontal="right" vertical="top"/>
    </xf>
    <xf numFmtId="0" fontId="22" fillId="0" borderId="5" xfId="0" applyFont="1" applyBorder="1" applyAlignment="1">
      <alignment horizontal="center" vertical="top"/>
    </xf>
    <xf numFmtId="49" fontId="20" fillId="0" borderId="0" xfId="0" applyNumberFormat="1" applyFont="1" applyAlignment="1">
      <alignment horizontal="center" vertical="center"/>
    </xf>
    <xf numFmtId="3" fontId="21" fillId="0" borderId="5" xfId="1" applyNumberFormat="1" applyFont="1" applyBorder="1" applyAlignment="1">
      <alignment vertical="center" wrapText="1"/>
    </xf>
    <xf numFmtId="3" fontId="21" fillId="0" borderId="5" xfId="1" applyNumberFormat="1" applyFont="1" applyBorder="1" applyAlignment="1">
      <alignment vertical="top" wrapText="1"/>
    </xf>
    <xf numFmtId="3" fontId="21" fillId="0" borderId="1" xfId="1" applyNumberFormat="1" applyFont="1" applyBorder="1" applyAlignment="1">
      <alignment vertical="center" wrapText="1"/>
    </xf>
    <xf numFmtId="3" fontId="17" fillId="0" borderId="8" xfId="1" applyNumberFormat="1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top" textRotation="90" wrapText="1"/>
    </xf>
    <xf numFmtId="0" fontId="16" fillId="0" borderId="0" xfId="0" applyFont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87" fontId="25" fillId="0" borderId="8" xfId="1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top"/>
    </xf>
    <xf numFmtId="0" fontId="17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vertical="top" wrapText="1"/>
    </xf>
    <xf numFmtId="0" fontId="17" fillId="0" borderId="5" xfId="0" applyFont="1" applyFill="1" applyBorder="1" applyAlignment="1">
      <alignment vertical="top"/>
    </xf>
    <xf numFmtId="187" fontId="17" fillId="0" borderId="5" xfId="1" applyNumberFormat="1" applyFont="1" applyFill="1" applyBorder="1" applyAlignment="1">
      <alignment vertical="top"/>
    </xf>
    <xf numFmtId="0" fontId="17" fillId="0" borderId="5" xfId="0" applyFont="1" applyFill="1" applyBorder="1" applyAlignment="1">
      <alignment horizontal="justify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0" fontId="26" fillId="0" borderId="5" xfId="0" applyFont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center" wrapText="1"/>
    </xf>
    <xf numFmtId="0" fontId="4" fillId="0" borderId="5" xfId="1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3" fontId="17" fillId="0" borderId="5" xfId="0" applyNumberFormat="1" applyFont="1" applyBorder="1" applyAlignment="1">
      <alignment horizontal="left" vertical="center" wrapText="1"/>
    </xf>
    <xf numFmtId="3" fontId="17" fillId="0" borderId="5" xfId="0" applyNumberFormat="1" applyFont="1" applyBorder="1" applyAlignment="1">
      <alignment horizontal="left" vertical="top" wrapText="1"/>
    </xf>
    <xf numFmtId="188" fontId="4" fillId="0" borderId="3" xfId="2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vertical="center" wrapText="1"/>
    </xf>
    <xf numFmtId="187" fontId="17" fillId="0" borderId="5" xfId="1" applyNumberFormat="1" applyFont="1" applyFill="1" applyBorder="1" applyAlignment="1">
      <alignment horizontal="left" vertical="top"/>
    </xf>
    <xf numFmtId="188" fontId="4" fillId="0" borderId="3" xfId="1" applyNumberFormat="1" applyFont="1" applyBorder="1" applyAlignment="1">
      <alignment horizontal="right" vertical="center" wrapText="1"/>
    </xf>
    <xf numFmtId="187" fontId="6" fillId="0" borderId="4" xfId="1" applyNumberFormat="1" applyFont="1" applyBorder="1" applyAlignment="1">
      <alignment horizontal="right" vertical="center" wrapText="1"/>
    </xf>
    <xf numFmtId="187" fontId="4" fillId="0" borderId="5" xfId="1" applyNumberFormat="1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88" fontId="4" fillId="0" borderId="5" xfId="2" applyNumberFormat="1" applyFont="1" applyBorder="1" applyAlignment="1">
      <alignment horizontal="center" vertical="center" wrapText="1"/>
    </xf>
    <xf numFmtId="188" fontId="4" fillId="0" borderId="5" xfId="1" applyNumberFormat="1" applyFont="1" applyBorder="1" applyAlignment="1">
      <alignment horizontal="right" vertical="center" wrapText="1"/>
    </xf>
    <xf numFmtId="187" fontId="6" fillId="0" borderId="5" xfId="1" applyNumberFormat="1" applyFont="1" applyBorder="1" applyAlignment="1">
      <alignment horizontal="right" vertical="center"/>
    </xf>
    <xf numFmtId="0" fontId="21" fillId="0" borderId="5" xfId="0" applyFont="1" applyBorder="1" applyAlignment="1">
      <alignment horizontal="left" vertical="top" wrapText="1"/>
    </xf>
    <xf numFmtId="0" fontId="17" fillId="3" borderId="5" xfId="0" applyFont="1" applyFill="1" applyBorder="1" applyAlignment="1">
      <alignment vertical="top" wrapText="1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top"/>
    </xf>
    <xf numFmtId="3" fontId="17" fillId="0" borderId="5" xfId="0" applyNumberFormat="1" applyFont="1" applyBorder="1" applyAlignment="1">
      <alignment vertical="top" wrapText="1"/>
    </xf>
    <xf numFmtId="0" fontId="17" fillId="0" borderId="5" xfId="0" applyFont="1" applyBorder="1" applyAlignment="1">
      <alignment horizontal="left" vertical="top"/>
    </xf>
    <xf numFmtId="3" fontId="17" fillId="5" borderId="5" xfId="0" applyNumberFormat="1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0" xfId="11" applyFont="1" applyBorder="1" applyAlignment="1">
      <alignment horizontal="center" vertical="center" wrapText="1"/>
    </xf>
    <xf numFmtId="0" fontId="6" fillId="0" borderId="12" xfId="1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11" applyFont="1" applyBorder="1" applyAlignment="1">
      <alignment horizontal="center" vertical="center"/>
    </xf>
    <xf numFmtId="0" fontId="6" fillId="0" borderId="9" xfId="11" applyFont="1" applyBorder="1" applyAlignment="1">
      <alignment horizontal="center" vertical="center"/>
    </xf>
    <xf numFmtId="0" fontId="4" fillId="0" borderId="6" xfId="11" applyFont="1" applyBorder="1" applyAlignment="1">
      <alignment horizontal="left" vertical="center"/>
    </xf>
    <xf numFmtId="187" fontId="4" fillId="0" borderId="0" xfId="11" applyNumberFormat="1" applyFont="1" applyAlignment="1">
      <alignment horizontal="left" vertical="center"/>
    </xf>
    <xf numFmtId="0" fontId="4" fillId="0" borderId="0" xfId="11" applyFont="1" applyAlignment="1">
      <alignment horizontal="left" vertical="center"/>
    </xf>
    <xf numFmtId="0" fontId="4" fillId="0" borderId="11" xfId="11" applyFont="1" applyBorder="1" applyAlignment="1">
      <alignment horizontal="right" vertical="center"/>
    </xf>
    <xf numFmtId="0" fontId="5" fillId="2" borderId="3" xfId="11" applyFont="1" applyFill="1" applyBorder="1" applyAlignment="1">
      <alignment horizontal="center" vertical="center"/>
    </xf>
    <xf numFmtId="0" fontId="5" fillId="2" borderId="14" xfId="11" applyFont="1" applyFill="1" applyBorder="1" applyAlignment="1">
      <alignment horizontal="center" vertical="center"/>
    </xf>
    <xf numFmtId="0" fontId="5" fillId="2" borderId="15" xfId="11" applyFont="1" applyFill="1" applyBorder="1" applyAlignment="1">
      <alignment horizontal="center" vertical="center"/>
    </xf>
    <xf numFmtId="0" fontId="5" fillId="2" borderId="2" xfId="11" applyFont="1" applyFill="1" applyBorder="1" applyAlignment="1">
      <alignment horizontal="center" vertical="center" wrapText="1"/>
    </xf>
    <xf numFmtId="0" fontId="5" fillId="2" borderId="6" xfId="11" applyFont="1" applyFill="1" applyBorder="1" applyAlignment="1">
      <alignment horizontal="center" vertical="center" wrapText="1"/>
    </xf>
    <xf numFmtId="0" fontId="5" fillId="2" borderId="10" xfId="11" applyFont="1" applyFill="1" applyBorder="1" applyAlignment="1">
      <alignment horizontal="center" vertical="center" wrapText="1"/>
    </xf>
    <xf numFmtId="0" fontId="5" fillId="2" borderId="11" xfId="11" applyFont="1" applyFill="1" applyBorder="1" applyAlignment="1">
      <alignment horizontal="center" vertical="center" wrapText="1"/>
    </xf>
    <xf numFmtId="0" fontId="6" fillId="2" borderId="2" xfId="11" applyFont="1" applyFill="1" applyBorder="1" applyAlignment="1">
      <alignment horizontal="center" vertical="center" wrapText="1"/>
    </xf>
    <xf numFmtId="0" fontId="6" fillId="2" borderId="6" xfId="11" applyFont="1" applyFill="1" applyBorder="1" applyAlignment="1">
      <alignment horizontal="center" vertical="center" wrapText="1"/>
    </xf>
    <xf numFmtId="0" fontId="6" fillId="2" borderId="10" xfId="11" applyFont="1" applyFill="1" applyBorder="1" applyAlignment="1">
      <alignment horizontal="center" vertical="center" wrapText="1"/>
    </xf>
    <xf numFmtId="0" fontId="6" fillId="2" borderId="11" xfId="11" applyFont="1" applyFill="1" applyBorder="1" applyAlignment="1">
      <alignment horizontal="center" vertical="center" wrapText="1"/>
    </xf>
    <xf numFmtId="0" fontId="5" fillId="2" borderId="7" xfId="11" applyFont="1" applyFill="1" applyBorder="1" applyAlignment="1">
      <alignment horizontal="center" vertical="center" wrapText="1"/>
    </xf>
    <xf numFmtId="0" fontId="5" fillId="2" borderId="12" xfId="11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Comma 5" xfId="6"/>
    <cellStyle name="Normal" xfId="0" builtinId="0"/>
    <cellStyle name="Normal 2" xfId="7"/>
    <cellStyle name="Normal 3" xfId="8"/>
    <cellStyle name="เครื่องหมายจุลภาค 2" xfId="9"/>
    <cellStyle name="ปกติ 2" xfId="10"/>
    <cellStyle name="ปกติ_01 เหนือบน 1 (2เมย52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635000</xdr:colOff>
      <xdr:row>0</xdr:row>
      <xdr:rowOff>21167</xdr:rowOff>
    </xdr:from>
    <xdr:to>
      <xdr:col>2</xdr:col>
      <xdr:colOff>269227</xdr:colOff>
      <xdr:row>1</xdr:row>
      <xdr:rowOff>116417</xdr:rowOff>
    </xdr:to>
    <xdr:sp macro="" textlink="">
      <xdr:nvSpPr>
        <xdr:cNvPr id="2" name="Rectangle 1"/>
        <xdr:cNvSpPr/>
      </xdr:nvSpPr>
      <xdr:spPr>
        <a:xfrm>
          <a:off x="1164167" y="21167"/>
          <a:ext cx="1576916" cy="3280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600">
              <a:solidFill>
                <a:srgbClr val="FF0000"/>
              </a:solidFill>
            </a:rPr>
            <a:t>ตัวอย่าง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showGridLines="0" topLeftCell="A7" zoomScaleSheetLayoutView="110" workbookViewId="0">
      <selection activeCell="J6" sqref="J6"/>
    </sheetView>
  </sheetViews>
  <sheetFormatPr defaultColWidth="32.375" defaultRowHeight="11.25" x14ac:dyDescent="0.2"/>
  <cols>
    <col min="1" max="1" width="5.375" style="28" customWidth="1"/>
    <col min="2" max="2" width="47.25" style="28" customWidth="1"/>
    <col min="3" max="3" width="8.75" style="28" customWidth="1"/>
    <col min="4" max="4" width="21.75" style="28" customWidth="1"/>
    <col min="5" max="5" width="8.75" style="28" customWidth="1"/>
    <col min="6" max="6" width="21.75" style="28" customWidth="1"/>
    <col min="7" max="7" width="8.75" style="28" customWidth="1"/>
    <col min="8" max="8" width="21.75" style="28" customWidth="1"/>
    <col min="9" max="9" width="9" style="23" customWidth="1"/>
    <col min="10" max="10" width="13.125" style="23" bestFit="1" customWidth="1"/>
    <col min="11" max="254" width="9" style="28" customWidth="1"/>
    <col min="255" max="255" width="5.375" style="28" customWidth="1"/>
    <col min="256" max="16384" width="32.375" style="28"/>
  </cols>
  <sheetData>
    <row r="1" spans="1:10" ht="16.5" customHeight="1" x14ac:dyDescent="0.2">
      <c r="A1" s="151" t="s">
        <v>153</v>
      </c>
      <c r="B1" s="151"/>
      <c r="C1" s="151"/>
      <c r="D1" s="151"/>
      <c r="E1" s="151"/>
      <c r="F1" s="151"/>
      <c r="G1" s="151"/>
      <c r="H1" s="151"/>
    </row>
    <row r="2" spans="1:10" x14ac:dyDescent="0.2">
      <c r="A2" s="7"/>
      <c r="B2" s="7"/>
      <c r="C2" s="7"/>
      <c r="D2" s="8"/>
      <c r="E2" s="7"/>
      <c r="F2" s="8"/>
      <c r="G2" s="161" t="s">
        <v>11</v>
      </c>
      <c r="H2" s="161"/>
    </row>
    <row r="3" spans="1:10" s="38" customFormat="1" ht="15" customHeight="1" x14ac:dyDescent="0.2">
      <c r="A3" s="162" t="s">
        <v>12</v>
      </c>
      <c r="B3" s="162" t="s">
        <v>19</v>
      </c>
      <c r="C3" s="165" t="s">
        <v>13</v>
      </c>
      <c r="D3" s="166"/>
      <c r="E3" s="169" t="s">
        <v>14</v>
      </c>
      <c r="F3" s="170"/>
      <c r="G3" s="165" t="s">
        <v>15</v>
      </c>
      <c r="H3" s="173"/>
      <c r="I3" s="37"/>
      <c r="J3" s="37"/>
    </row>
    <row r="4" spans="1:10" s="38" customFormat="1" ht="15" customHeight="1" x14ac:dyDescent="0.2">
      <c r="A4" s="163"/>
      <c r="B4" s="163"/>
      <c r="C4" s="167"/>
      <c r="D4" s="168"/>
      <c r="E4" s="171"/>
      <c r="F4" s="172"/>
      <c r="G4" s="167"/>
      <c r="H4" s="174"/>
      <c r="I4" s="37"/>
      <c r="J4" s="37"/>
    </row>
    <row r="5" spans="1:10" s="38" customFormat="1" ht="15" customHeight="1" x14ac:dyDescent="0.2">
      <c r="A5" s="164"/>
      <c r="B5" s="164"/>
      <c r="C5" s="9" t="s">
        <v>16</v>
      </c>
      <c r="D5" s="10" t="s">
        <v>17</v>
      </c>
      <c r="E5" s="9" t="s">
        <v>16</v>
      </c>
      <c r="F5" s="10" t="s">
        <v>17</v>
      </c>
      <c r="G5" s="9" t="s">
        <v>16</v>
      </c>
      <c r="H5" s="11" t="s">
        <v>17</v>
      </c>
      <c r="I5" s="37"/>
      <c r="J5" s="37"/>
    </row>
    <row r="6" spans="1:10" s="30" customFormat="1" ht="49.5" customHeight="1" x14ac:dyDescent="0.2">
      <c r="A6" s="128">
        <v>1</v>
      </c>
      <c r="B6" s="138" t="s">
        <v>148</v>
      </c>
      <c r="C6" s="132">
        <f>COUNTIFS(โครงการ!B$4:B$57,1)</f>
        <v>30</v>
      </c>
      <c r="D6" s="135">
        <f>SUMIF(โครงการ!B$4:B$57,1,โครงการ!F$4:F$57)</f>
        <v>510923326</v>
      </c>
      <c r="E6" s="132">
        <f>COUNTIFS(โครงการ!G$4:G$57,1)</f>
        <v>29</v>
      </c>
      <c r="F6" s="135">
        <f>SUMIF(โครงการ!B$4:B$57,1,โครงการ!H$4:H$57)</f>
        <v>479402386</v>
      </c>
      <c r="G6" s="132">
        <f>COUNTIFS(โครงการ!I$4:I$57,1)</f>
        <v>1</v>
      </c>
      <c r="H6" s="135">
        <f>SUMIF(โครงการ!B$4:B$57,1,โครงการ!J$4:J$57)</f>
        <v>31520940</v>
      </c>
      <c r="I6" s="29"/>
      <c r="J6" s="29"/>
    </row>
    <row r="7" spans="1:10" s="30" customFormat="1" ht="49.5" customHeight="1" x14ac:dyDescent="0.2">
      <c r="A7" s="128">
        <v>2</v>
      </c>
      <c r="B7" s="138" t="s">
        <v>149</v>
      </c>
      <c r="C7" s="132">
        <f>COUNTIFS(โครงการ!B$4:B$57,2)</f>
        <v>5</v>
      </c>
      <c r="D7" s="135">
        <f>SUMIF(โครงการ!B$4:B$57,2,โครงการ!F$4:F$57)</f>
        <v>48700000</v>
      </c>
      <c r="E7" s="132">
        <f>COUNTIFS(โครงการ!G$4:G$57,2)</f>
        <v>3</v>
      </c>
      <c r="F7" s="135">
        <f>SUMIF(โครงการ!B$4:B$57,2,โครงการ!H$4:H$57)</f>
        <v>26700000</v>
      </c>
      <c r="G7" s="132">
        <f>COUNTIFS(โครงการ!I$4:I$57,2)</f>
        <v>2</v>
      </c>
      <c r="H7" s="135">
        <f>SUMIF(โครงการ!B$4:B$57,2,โครงการ!J$4:J$57)</f>
        <v>22000000</v>
      </c>
      <c r="I7" s="29"/>
      <c r="J7" s="29"/>
    </row>
    <row r="8" spans="1:10" s="30" customFormat="1" ht="49.5" customHeight="1" x14ac:dyDescent="0.2">
      <c r="A8" s="128">
        <v>3</v>
      </c>
      <c r="B8" s="139" t="s">
        <v>150</v>
      </c>
      <c r="C8" s="132">
        <f>COUNTIFS(โครงการ!B$4:B$57,3)</f>
        <v>14</v>
      </c>
      <c r="D8" s="135">
        <f>SUMIF(โครงการ!B$4:B$57,3,โครงการ!F$4:F$57)</f>
        <v>132625900</v>
      </c>
      <c r="E8" s="132">
        <f>COUNTIFS(โครงการ!G$4:G$57,3)</f>
        <v>14</v>
      </c>
      <c r="F8" s="135">
        <f>SUMIF(โครงการ!B$4:B$57,3,โครงการ!H$4:H$57)</f>
        <v>132625900</v>
      </c>
      <c r="G8" s="132">
        <f>COUNTIFS(โครงการ!I$4:I$57,3)</f>
        <v>0</v>
      </c>
      <c r="H8" s="135">
        <f>SUMIF(โครงการ!B$4:B$57,3,โครงการ!J$4:J$57)</f>
        <v>0</v>
      </c>
      <c r="I8" s="29"/>
      <c r="J8" s="29"/>
    </row>
    <row r="9" spans="1:10" s="30" customFormat="1" ht="49.5" customHeight="1" x14ac:dyDescent="0.2">
      <c r="A9" s="128">
        <v>4</v>
      </c>
      <c r="B9" s="127" t="s">
        <v>151</v>
      </c>
      <c r="C9" s="140">
        <f>COUNTIFS(โครงการ!B$4:B$57,4)</f>
        <v>3</v>
      </c>
      <c r="D9" s="141">
        <f>SUMIF(โครงการ!B$4:B$57,4,โครงการ!F$4:F$57)</f>
        <v>15600000</v>
      </c>
      <c r="E9" s="140">
        <f>COUNTIFS(โครงการ!G$4:G$57,4)</f>
        <v>3</v>
      </c>
      <c r="F9" s="141">
        <f>SUMIF(โครงการ!B$4:B$57,4,โครงการ!H$4:H$57)</f>
        <v>15600000</v>
      </c>
      <c r="G9" s="140">
        <f>COUNTIFS(โครงการ!I$4:I$57,4)</f>
        <v>0</v>
      </c>
      <c r="H9" s="141">
        <f>SUMIF(โครงการ!B$4:B$57,4,โครงการ!J$4:J$57)</f>
        <v>0</v>
      </c>
      <c r="I9" s="29"/>
      <c r="J9" s="29"/>
    </row>
    <row r="10" spans="1:10" s="30" customFormat="1" ht="33.75" customHeight="1" x14ac:dyDescent="0.2">
      <c r="A10" s="152" t="s">
        <v>152</v>
      </c>
      <c r="B10" s="153"/>
      <c r="C10" s="12">
        <f t="shared" ref="C10:H10" si="0">SUM(C6:C9)</f>
        <v>52</v>
      </c>
      <c r="D10" s="136">
        <f t="shared" si="0"/>
        <v>707849226</v>
      </c>
      <c r="E10" s="13">
        <f t="shared" si="0"/>
        <v>49</v>
      </c>
      <c r="F10" s="136">
        <f t="shared" si="0"/>
        <v>654328286</v>
      </c>
      <c r="G10" s="13">
        <f t="shared" si="0"/>
        <v>3</v>
      </c>
      <c r="H10" s="136">
        <f t="shared" si="0"/>
        <v>53520940</v>
      </c>
      <c r="I10" s="31"/>
      <c r="J10" s="31"/>
    </row>
    <row r="11" spans="1:10" s="32" customFormat="1" ht="33.75" customHeight="1" x14ac:dyDescent="0.2">
      <c r="A11" s="154" t="s">
        <v>20</v>
      </c>
      <c r="B11" s="155"/>
      <c r="C11" s="140">
        <v>1</v>
      </c>
      <c r="D11" s="137">
        <v>5000000</v>
      </c>
      <c r="E11" s="140">
        <v>1</v>
      </c>
      <c r="F11" s="141">
        <v>5000000</v>
      </c>
      <c r="G11" s="14">
        <v>0</v>
      </c>
      <c r="H11" s="137">
        <v>0</v>
      </c>
      <c r="I11" s="31"/>
      <c r="J11" s="31"/>
    </row>
    <row r="12" spans="1:10" s="32" customFormat="1" ht="33.75" customHeight="1" x14ac:dyDescent="0.2">
      <c r="A12" s="156" t="s">
        <v>18</v>
      </c>
      <c r="B12" s="157"/>
      <c r="C12" s="15">
        <f t="shared" ref="C12:H12" si="1">SUM(C10:C11)</f>
        <v>53</v>
      </c>
      <c r="D12" s="16">
        <f t="shared" si="1"/>
        <v>712849226</v>
      </c>
      <c r="E12" s="15">
        <f t="shared" si="1"/>
        <v>50</v>
      </c>
      <c r="F12" s="16">
        <f t="shared" si="1"/>
        <v>659328286</v>
      </c>
      <c r="G12" s="15">
        <f t="shared" si="1"/>
        <v>3</v>
      </c>
      <c r="H12" s="142">
        <f t="shared" si="1"/>
        <v>53520940</v>
      </c>
      <c r="I12" s="31"/>
      <c r="J12" s="31"/>
    </row>
    <row r="13" spans="1:10" ht="29.25" customHeight="1" x14ac:dyDescent="0.2">
      <c r="A13" s="158"/>
      <c r="B13" s="158"/>
      <c r="C13" s="158"/>
      <c r="D13" s="158"/>
      <c r="E13" s="158"/>
      <c r="F13" s="17"/>
      <c r="G13" s="18"/>
      <c r="H13" s="18"/>
    </row>
    <row r="14" spans="1:10" s="32" customFormat="1" ht="29.25" customHeight="1" x14ac:dyDescent="0.2">
      <c r="A14" s="159"/>
      <c r="B14" s="160"/>
      <c r="C14" s="160"/>
      <c r="D14" s="160"/>
      <c r="E14" s="160"/>
      <c r="F14" s="19"/>
      <c r="G14" s="1"/>
      <c r="H14" s="2"/>
      <c r="I14" s="23"/>
      <c r="J14" s="23"/>
    </row>
    <row r="15" spans="1:10" s="20" customFormat="1" ht="29.25" customHeight="1" x14ac:dyDescent="0.2">
      <c r="B15" s="21"/>
      <c r="E15" s="22"/>
      <c r="F15" s="22"/>
      <c r="I15" s="23"/>
      <c r="J15" s="23"/>
    </row>
    <row r="16" spans="1:10" s="20" customFormat="1" x14ac:dyDescent="0.2">
      <c r="E16" s="24"/>
      <c r="I16" s="23"/>
      <c r="J16" s="23"/>
    </row>
    <row r="17" spans="2:10" s="20" customFormat="1" x14ac:dyDescent="0.2">
      <c r="B17" s="25"/>
      <c r="D17" s="32"/>
      <c r="E17" s="33"/>
      <c r="F17" s="34"/>
      <c r="H17" s="34"/>
      <c r="I17" s="23"/>
      <c r="J17" s="23"/>
    </row>
    <row r="18" spans="2:10" s="20" customFormat="1" x14ac:dyDescent="0.2">
      <c r="B18" s="25"/>
      <c r="I18" s="23"/>
      <c r="J18" s="23"/>
    </row>
    <row r="19" spans="2:10" s="20" customFormat="1" x14ac:dyDescent="0.2">
      <c r="B19" s="26"/>
      <c r="C19" s="32"/>
      <c r="D19" s="32"/>
      <c r="E19" s="32"/>
      <c r="F19" s="32"/>
      <c r="I19" s="23"/>
      <c r="J19" s="23"/>
    </row>
    <row r="20" spans="2:10" s="20" customFormat="1" x14ac:dyDescent="0.2">
      <c r="B20" s="27"/>
      <c r="C20" s="35"/>
      <c r="D20" s="30"/>
      <c r="E20" s="30"/>
      <c r="F20" s="30"/>
      <c r="I20" s="23"/>
      <c r="J20" s="23"/>
    </row>
    <row r="21" spans="2:10" s="20" customFormat="1" x14ac:dyDescent="0.2">
      <c r="B21" s="36"/>
      <c r="C21" s="35"/>
      <c r="D21" s="30"/>
      <c r="E21" s="30"/>
      <c r="F21" s="30"/>
      <c r="I21" s="23"/>
      <c r="J21" s="23"/>
    </row>
    <row r="22" spans="2:10" x14ac:dyDescent="0.2">
      <c r="C22" s="35"/>
      <c r="D22" s="30"/>
      <c r="E22" s="30"/>
      <c r="F22" s="30"/>
    </row>
    <row r="23" spans="2:10" x14ac:dyDescent="0.2">
      <c r="C23" s="35"/>
      <c r="D23" s="30"/>
      <c r="E23" s="30"/>
      <c r="F23" s="30"/>
    </row>
    <row r="24" spans="2:10" x14ac:dyDescent="0.2">
      <c r="C24" s="35"/>
      <c r="D24" s="30"/>
      <c r="E24" s="30"/>
      <c r="F24" s="30"/>
    </row>
    <row r="25" spans="2:10" x14ac:dyDescent="0.2">
      <c r="C25" s="150"/>
      <c r="D25" s="150"/>
      <c r="E25" s="30"/>
      <c r="F25" s="30"/>
    </row>
    <row r="26" spans="2:10" x14ac:dyDescent="0.2">
      <c r="C26" s="32"/>
      <c r="D26" s="32"/>
      <c r="E26" s="32"/>
      <c r="F26" s="32"/>
    </row>
    <row r="27" spans="2:10" x14ac:dyDescent="0.2">
      <c r="C27" s="32"/>
      <c r="D27" s="32"/>
      <c r="E27" s="32"/>
      <c r="F27" s="32"/>
    </row>
  </sheetData>
  <mergeCells count="13">
    <mergeCell ref="C25:D25"/>
    <mergeCell ref="A1:H1"/>
    <mergeCell ref="A10:B10"/>
    <mergeCell ref="A11:B11"/>
    <mergeCell ref="A12:B12"/>
    <mergeCell ref="A13:E13"/>
    <mergeCell ref="A14:E14"/>
    <mergeCell ref="G2:H2"/>
    <mergeCell ref="A3:A5"/>
    <mergeCell ref="B3:B5"/>
    <mergeCell ref="C3:D4"/>
    <mergeCell ref="E3:F4"/>
    <mergeCell ref="G3:H4"/>
  </mergeCells>
  <printOptions horizontalCentered="1"/>
  <pageMargins left="0.15748031496062992" right="0.23622047244094491" top="1.1417322834645669" bottom="0.59055118110236227" header="0.31496062992125984" footer="0.31496062992125984"/>
  <pageSetup paperSize="9" scale="85" orientation="landscape" r:id="rId1"/>
  <headerFooter>
    <oddFooter>&amp;C&amp;"TH SarabunPSK,Regular"&amp;12กลุ่มจังหวัดภาคเหนือตอนบน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tabSelected="1" view="pageBreakPreview" zoomScaleSheetLayoutView="10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A40" sqref="A40"/>
    </sheetView>
  </sheetViews>
  <sheetFormatPr defaultColWidth="9" defaultRowHeight="11.25" x14ac:dyDescent="0.15"/>
  <cols>
    <col min="1" max="1" width="5.75" style="4" customWidth="1"/>
    <col min="2" max="2" width="5.75" style="4" hidden="1" customWidth="1"/>
    <col min="3" max="3" width="26.25" style="3" customWidth="1"/>
    <col min="4" max="4" width="29.75" style="3" customWidth="1"/>
    <col min="5" max="5" width="34.375" style="5" customWidth="1"/>
    <col min="6" max="6" width="12.375" style="5" customWidth="1"/>
    <col min="7" max="7" width="4.25" style="5" hidden="1" customWidth="1"/>
    <col min="8" max="8" width="12.25" style="5" customWidth="1"/>
    <col min="9" max="9" width="4.25" style="5" hidden="1" customWidth="1"/>
    <col min="10" max="10" width="12.125" style="3" customWidth="1"/>
    <col min="11" max="11" width="25.75" style="3" customWidth="1"/>
    <col min="12" max="16384" width="9" style="3"/>
  </cols>
  <sheetData>
    <row r="1" spans="1:11" s="28" customFormat="1" ht="18" customHeight="1" x14ac:dyDescent="0.2">
      <c r="A1" s="181" t="s">
        <v>147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28" customFormat="1" ht="11.25" customHeight="1" x14ac:dyDescent="0.2">
      <c r="A2" s="38"/>
      <c r="B2" s="38"/>
      <c r="E2" s="46"/>
      <c r="F2" s="46"/>
      <c r="G2" s="46"/>
      <c r="H2" s="46"/>
      <c r="I2" s="46"/>
    </row>
    <row r="3" spans="1:11" s="6" customFormat="1" ht="128.25" customHeight="1" x14ac:dyDescent="0.2">
      <c r="A3" s="65" t="s">
        <v>74</v>
      </c>
      <c r="B3" s="65" t="s">
        <v>157</v>
      </c>
      <c r="C3" s="65" t="s">
        <v>75</v>
      </c>
      <c r="D3" s="65" t="s">
        <v>76</v>
      </c>
      <c r="E3" s="66" t="s">
        <v>77</v>
      </c>
      <c r="F3" s="66" t="s">
        <v>78</v>
      </c>
      <c r="G3" s="66"/>
      <c r="H3" s="66" t="s">
        <v>73</v>
      </c>
      <c r="I3" s="66"/>
      <c r="J3" s="67" t="s">
        <v>79</v>
      </c>
      <c r="K3" s="65" t="s">
        <v>80</v>
      </c>
    </row>
    <row r="4" spans="1:11" s="28" customFormat="1" ht="72.75" customHeight="1" x14ac:dyDescent="0.2">
      <c r="A4" s="47">
        <v>1</v>
      </c>
      <c r="B4" s="47">
        <v>1</v>
      </c>
      <c r="C4" s="119" t="s">
        <v>182</v>
      </c>
      <c r="D4" s="124" t="s">
        <v>99</v>
      </c>
      <c r="E4" s="131" t="s">
        <v>184</v>
      </c>
      <c r="F4" s="121">
        <v>113406350</v>
      </c>
      <c r="G4" s="47">
        <v>1</v>
      </c>
      <c r="H4" s="121">
        <v>113406350</v>
      </c>
      <c r="I4" s="47"/>
      <c r="J4" s="50"/>
      <c r="K4" s="143" t="s">
        <v>185</v>
      </c>
    </row>
    <row r="5" spans="1:11" s="28" customFormat="1" ht="42" customHeight="1" x14ac:dyDescent="0.2">
      <c r="A5" s="47">
        <v>2</v>
      </c>
      <c r="B5" s="47">
        <v>3</v>
      </c>
      <c r="C5" s="144" t="s">
        <v>183</v>
      </c>
      <c r="D5" s="125" t="s">
        <v>100</v>
      </c>
      <c r="E5" s="131" t="s">
        <v>156</v>
      </c>
      <c r="F5" s="121">
        <v>31625900</v>
      </c>
      <c r="G5" s="47">
        <v>3</v>
      </c>
      <c r="H5" s="121">
        <v>31625900</v>
      </c>
      <c r="I5" s="47"/>
      <c r="J5" s="121"/>
      <c r="K5" s="143" t="s">
        <v>90</v>
      </c>
    </row>
    <row r="6" spans="1:11" s="28" customFormat="1" ht="56.25" x14ac:dyDescent="0.2">
      <c r="A6" s="47">
        <v>3</v>
      </c>
      <c r="B6" s="47">
        <v>1</v>
      </c>
      <c r="C6" s="119" t="s">
        <v>182</v>
      </c>
      <c r="D6" s="124" t="s">
        <v>101</v>
      </c>
      <c r="E6" s="131" t="s">
        <v>186</v>
      </c>
      <c r="F6" s="121">
        <v>20000000</v>
      </c>
      <c r="G6" s="47">
        <v>1</v>
      </c>
      <c r="H6" s="121">
        <v>20000000</v>
      </c>
      <c r="I6" s="47"/>
      <c r="J6" s="50"/>
      <c r="K6" s="143" t="s">
        <v>90</v>
      </c>
    </row>
    <row r="7" spans="1:11" s="28" customFormat="1" ht="33.75" x14ac:dyDescent="0.2">
      <c r="A7" s="47">
        <v>4</v>
      </c>
      <c r="B7" s="47"/>
      <c r="C7" s="119" t="s">
        <v>182</v>
      </c>
      <c r="D7" s="124" t="s">
        <v>102</v>
      </c>
      <c r="E7" s="72"/>
      <c r="F7" s="121"/>
      <c r="G7" s="47"/>
      <c r="H7" s="121"/>
      <c r="I7" s="47"/>
      <c r="J7" s="50"/>
      <c r="K7" s="48"/>
    </row>
    <row r="8" spans="1:11" s="28" customFormat="1" ht="56.25" x14ac:dyDescent="0.2">
      <c r="A8" s="47"/>
      <c r="B8" s="47">
        <v>1</v>
      </c>
      <c r="C8" s="48"/>
      <c r="D8" s="122" t="s">
        <v>144</v>
      </c>
      <c r="E8" s="131" t="s">
        <v>187</v>
      </c>
      <c r="F8" s="121">
        <v>10080000</v>
      </c>
      <c r="G8" s="47">
        <v>1</v>
      </c>
      <c r="H8" s="121">
        <v>10080000</v>
      </c>
      <c r="I8" s="47"/>
      <c r="J8" s="50"/>
      <c r="K8" s="143" t="s">
        <v>212</v>
      </c>
    </row>
    <row r="9" spans="1:11" s="28" customFormat="1" ht="56.25" x14ac:dyDescent="0.2">
      <c r="A9" s="47"/>
      <c r="B9" s="47">
        <v>1</v>
      </c>
      <c r="C9" s="48"/>
      <c r="D9" s="123" t="s">
        <v>146</v>
      </c>
      <c r="E9" s="130" t="s">
        <v>188</v>
      </c>
      <c r="F9" s="121">
        <v>28000000</v>
      </c>
      <c r="G9" s="47">
        <v>1</v>
      </c>
      <c r="H9" s="121">
        <v>28000000</v>
      </c>
      <c r="I9" s="47"/>
      <c r="J9" s="50"/>
      <c r="K9" s="143" t="s">
        <v>212</v>
      </c>
    </row>
    <row r="10" spans="1:11" s="28" customFormat="1" ht="67.5" x14ac:dyDescent="0.2">
      <c r="A10" s="47"/>
      <c r="B10" s="47">
        <v>1</v>
      </c>
      <c r="C10" s="48"/>
      <c r="D10" s="123" t="s">
        <v>103</v>
      </c>
      <c r="E10" s="131" t="s">
        <v>189</v>
      </c>
      <c r="F10" s="121">
        <v>5000000</v>
      </c>
      <c r="G10" s="47">
        <v>1</v>
      </c>
      <c r="H10" s="121">
        <v>5000000</v>
      </c>
      <c r="I10" s="47"/>
      <c r="J10" s="50"/>
      <c r="K10" s="143" t="s">
        <v>213</v>
      </c>
    </row>
    <row r="11" spans="1:11" s="28" customFormat="1" ht="56.25" x14ac:dyDescent="0.2">
      <c r="A11" s="47"/>
      <c r="B11" s="47">
        <v>1</v>
      </c>
      <c r="C11" s="48"/>
      <c r="D11" s="123" t="s">
        <v>145</v>
      </c>
      <c r="E11" s="130" t="s">
        <v>190</v>
      </c>
      <c r="F11" s="121">
        <v>5500000</v>
      </c>
      <c r="G11" s="47">
        <v>1</v>
      </c>
      <c r="H11" s="121">
        <v>5500000</v>
      </c>
      <c r="I11" s="47"/>
      <c r="J11" s="50"/>
      <c r="K11" s="143" t="s">
        <v>212</v>
      </c>
    </row>
    <row r="12" spans="1:11" s="28" customFormat="1" ht="56.25" x14ac:dyDescent="0.2">
      <c r="A12" s="47"/>
      <c r="B12" s="47">
        <v>1</v>
      </c>
      <c r="C12" s="48"/>
      <c r="D12" s="123" t="s">
        <v>104</v>
      </c>
      <c r="E12" s="130" t="s">
        <v>191</v>
      </c>
      <c r="F12" s="121">
        <v>13000000</v>
      </c>
      <c r="G12" s="47">
        <v>1</v>
      </c>
      <c r="H12" s="121">
        <v>13000000</v>
      </c>
      <c r="I12" s="47"/>
      <c r="J12" s="50"/>
      <c r="K12" s="143" t="s">
        <v>212</v>
      </c>
    </row>
    <row r="13" spans="1:11" s="28" customFormat="1" ht="56.25" x14ac:dyDescent="0.2">
      <c r="A13" s="47"/>
      <c r="B13" s="47">
        <v>1</v>
      </c>
      <c r="C13" s="48"/>
      <c r="D13" s="123" t="s">
        <v>105</v>
      </c>
      <c r="E13" s="133" t="s">
        <v>192</v>
      </c>
      <c r="F13" s="121">
        <v>5500000</v>
      </c>
      <c r="G13" s="47">
        <v>1</v>
      </c>
      <c r="H13" s="121">
        <v>5500000</v>
      </c>
      <c r="I13" s="47"/>
      <c r="J13" s="50"/>
      <c r="K13" s="143" t="s">
        <v>212</v>
      </c>
    </row>
    <row r="14" spans="1:11" s="28" customFormat="1" ht="56.25" x14ac:dyDescent="0.2">
      <c r="A14" s="47"/>
      <c r="B14" s="47">
        <v>1</v>
      </c>
      <c r="C14" s="48"/>
      <c r="D14" s="124" t="s">
        <v>193</v>
      </c>
      <c r="E14" s="133" t="s">
        <v>194</v>
      </c>
      <c r="F14" s="121">
        <v>29410000</v>
      </c>
      <c r="G14" s="47">
        <v>1</v>
      </c>
      <c r="H14" s="121">
        <v>29410000</v>
      </c>
      <c r="I14" s="47"/>
      <c r="J14" s="50"/>
      <c r="K14" s="143" t="s">
        <v>212</v>
      </c>
    </row>
    <row r="15" spans="1:11" s="28" customFormat="1" ht="45" x14ac:dyDescent="0.2">
      <c r="A15" s="47">
        <v>5</v>
      </c>
      <c r="B15" s="47">
        <v>1</v>
      </c>
      <c r="C15" s="119" t="s">
        <v>182</v>
      </c>
      <c r="D15" s="124" t="s">
        <v>106</v>
      </c>
      <c r="E15" s="130" t="s">
        <v>195</v>
      </c>
      <c r="F15" s="121">
        <v>15120000</v>
      </c>
      <c r="G15" s="47">
        <v>1</v>
      </c>
      <c r="H15" s="121">
        <v>15120000</v>
      </c>
      <c r="I15" s="47"/>
      <c r="J15" s="50"/>
      <c r="K15" s="143" t="s">
        <v>90</v>
      </c>
    </row>
    <row r="16" spans="1:11" s="28" customFormat="1" ht="67.5" x14ac:dyDescent="0.2">
      <c r="A16" s="47">
        <v>6</v>
      </c>
      <c r="B16" s="145">
        <v>2</v>
      </c>
      <c r="C16" s="119" t="s">
        <v>196</v>
      </c>
      <c r="D16" s="124" t="s">
        <v>107</v>
      </c>
      <c r="E16" s="130" t="s">
        <v>197</v>
      </c>
      <c r="F16" s="121">
        <v>16700000</v>
      </c>
      <c r="G16" s="146">
        <v>2</v>
      </c>
      <c r="H16" s="121">
        <v>16700000</v>
      </c>
      <c r="I16" s="47"/>
      <c r="J16" s="50"/>
      <c r="K16" s="143" t="s">
        <v>90</v>
      </c>
    </row>
    <row r="17" spans="1:11" s="28" customFormat="1" ht="45" x14ac:dyDescent="0.2">
      <c r="A17" s="47">
        <v>7</v>
      </c>
      <c r="B17" s="47">
        <v>3</v>
      </c>
      <c r="C17" s="119" t="s">
        <v>183</v>
      </c>
      <c r="D17" s="120" t="s">
        <v>108</v>
      </c>
      <c r="E17" s="130" t="s">
        <v>198</v>
      </c>
      <c r="F17" s="121">
        <v>10000000</v>
      </c>
      <c r="G17" s="146">
        <v>3</v>
      </c>
      <c r="H17" s="121">
        <v>10000000</v>
      </c>
      <c r="I17" s="47"/>
      <c r="J17" s="50"/>
      <c r="K17" s="143" t="s">
        <v>90</v>
      </c>
    </row>
    <row r="18" spans="1:11" s="28" customFormat="1" ht="56.25" x14ac:dyDescent="0.2">
      <c r="A18" s="47">
        <v>8</v>
      </c>
      <c r="B18" s="47">
        <v>3</v>
      </c>
      <c r="C18" s="119" t="s">
        <v>183</v>
      </c>
      <c r="D18" s="123" t="s">
        <v>109</v>
      </c>
      <c r="E18" s="130" t="s">
        <v>178</v>
      </c>
      <c r="F18" s="121">
        <v>20000000</v>
      </c>
      <c r="G18" s="47">
        <v>3</v>
      </c>
      <c r="H18" s="121">
        <v>20000000</v>
      </c>
      <c r="I18" s="47"/>
      <c r="J18" s="50"/>
      <c r="K18" s="143" t="s">
        <v>199</v>
      </c>
    </row>
    <row r="19" spans="1:11" s="28" customFormat="1" ht="67.5" x14ac:dyDescent="0.2">
      <c r="A19" s="47">
        <v>9</v>
      </c>
      <c r="B19" s="47">
        <v>3</v>
      </c>
      <c r="C19" s="119" t="s">
        <v>183</v>
      </c>
      <c r="D19" s="123" t="s">
        <v>110</v>
      </c>
      <c r="E19" s="131" t="s">
        <v>158</v>
      </c>
      <c r="F19" s="121">
        <v>23000000</v>
      </c>
      <c r="G19" s="47">
        <v>3</v>
      </c>
      <c r="H19" s="121">
        <v>23000000</v>
      </c>
      <c r="I19" s="47"/>
      <c r="J19" s="121"/>
      <c r="K19" s="143" t="s">
        <v>200</v>
      </c>
    </row>
    <row r="20" spans="1:11" s="28" customFormat="1" ht="45" x14ac:dyDescent="0.2">
      <c r="A20" s="47">
        <v>10</v>
      </c>
      <c r="B20" s="47">
        <v>3</v>
      </c>
      <c r="C20" s="48" t="s">
        <v>183</v>
      </c>
      <c r="D20" s="124" t="s">
        <v>111</v>
      </c>
      <c r="E20" s="130" t="s">
        <v>201</v>
      </c>
      <c r="F20" s="121">
        <v>2000000</v>
      </c>
      <c r="G20" s="47">
        <v>3</v>
      </c>
      <c r="H20" s="121">
        <v>2000000</v>
      </c>
      <c r="I20" s="47"/>
      <c r="J20" s="50"/>
      <c r="K20" s="143" t="s">
        <v>202</v>
      </c>
    </row>
    <row r="21" spans="1:11" s="28" customFormat="1" ht="123.75" x14ac:dyDescent="0.2">
      <c r="A21" s="146">
        <v>11</v>
      </c>
      <c r="B21" s="146">
        <v>3</v>
      </c>
      <c r="C21" s="119" t="s">
        <v>183</v>
      </c>
      <c r="D21" s="124" t="s">
        <v>112</v>
      </c>
      <c r="E21" s="130" t="s">
        <v>203</v>
      </c>
      <c r="F21" s="121">
        <v>9000000</v>
      </c>
      <c r="G21" s="146">
        <v>3</v>
      </c>
      <c r="H21" s="121">
        <v>9000000</v>
      </c>
      <c r="I21" s="47"/>
      <c r="J21" s="50"/>
      <c r="K21" s="143" t="s">
        <v>204</v>
      </c>
    </row>
    <row r="22" spans="1:11" s="28" customFormat="1" ht="180" x14ac:dyDescent="0.2">
      <c r="A22" s="146">
        <v>12</v>
      </c>
      <c r="B22" s="146">
        <v>3</v>
      </c>
      <c r="C22" s="119" t="s">
        <v>183</v>
      </c>
      <c r="D22" s="124" t="s">
        <v>159</v>
      </c>
      <c r="E22" s="131" t="s">
        <v>160</v>
      </c>
      <c r="F22" s="121">
        <v>5000000</v>
      </c>
      <c r="G22" s="146">
        <v>3</v>
      </c>
      <c r="H22" s="121">
        <v>5000000</v>
      </c>
      <c r="I22" s="47"/>
      <c r="J22" s="50"/>
      <c r="K22" s="143" t="s">
        <v>205</v>
      </c>
    </row>
    <row r="23" spans="1:11" s="28" customFormat="1" ht="236.25" x14ac:dyDescent="0.2">
      <c r="A23" s="146">
        <v>13</v>
      </c>
      <c r="B23" s="146">
        <v>3</v>
      </c>
      <c r="C23" s="119" t="s">
        <v>206</v>
      </c>
      <c r="D23" s="124" t="s">
        <v>113</v>
      </c>
      <c r="E23" s="131" t="s">
        <v>161</v>
      </c>
      <c r="F23" s="121">
        <v>2000000</v>
      </c>
      <c r="G23" s="146">
        <v>3</v>
      </c>
      <c r="H23" s="121">
        <v>2000000</v>
      </c>
      <c r="I23" s="47"/>
      <c r="J23" s="50"/>
      <c r="K23" s="143" t="s">
        <v>207</v>
      </c>
    </row>
    <row r="24" spans="1:11" s="28" customFormat="1" ht="67.5" x14ac:dyDescent="0.2">
      <c r="A24" s="146">
        <v>14</v>
      </c>
      <c r="B24" s="146">
        <v>4</v>
      </c>
      <c r="C24" s="119" t="s">
        <v>209</v>
      </c>
      <c r="D24" s="124" t="s">
        <v>114</v>
      </c>
      <c r="E24" s="131" t="s">
        <v>179</v>
      </c>
      <c r="F24" s="121">
        <v>10500000</v>
      </c>
      <c r="G24" s="146">
        <v>4</v>
      </c>
      <c r="H24" s="121">
        <v>10500000</v>
      </c>
      <c r="I24" s="47"/>
      <c r="J24" s="50"/>
      <c r="K24" s="143" t="s">
        <v>208</v>
      </c>
    </row>
    <row r="25" spans="1:11" s="28" customFormat="1" ht="90" x14ac:dyDescent="0.2">
      <c r="A25" s="146">
        <v>15</v>
      </c>
      <c r="B25" s="146">
        <v>4</v>
      </c>
      <c r="C25" s="119" t="s">
        <v>209</v>
      </c>
      <c r="D25" s="124" t="s">
        <v>115</v>
      </c>
      <c r="E25" s="131" t="s">
        <v>162</v>
      </c>
      <c r="F25" s="121">
        <v>3000000</v>
      </c>
      <c r="G25" s="47">
        <v>4</v>
      </c>
      <c r="H25" s="121">
        <v>3000000</v>
      </c>
      <c r="I25" s="47"/>
      <c r="J25" s="50"/>
      <c r="K25" s="143" t="s">
        <v>210</v>
      </c>
    </row>
    <row r="26" spans="1:11" s="28" customFormat="1" ht="123.75" x14ac:dyDescent="0.2">
      <c r="A26" s="146">
        <v>16</v>
      </c>
      <c r="B26" s="146">
        <v>4</v>
      </c>
      <c r="C26" s="119" t="s">
        <v>209</v>
      </c>
      <c r="D26" s="124" t="s">
        <v>116</v>
      </c>
      <c r="E26" s="130" t="s">
        <v>163</v>
      </c>
      <c r="F26" s="121">
        <v>2100000</v>
      </c>
      <c r="G26" s="47">
        <v>4</v>
      </c>
      <c r="H26" s="121">
        <v>2100000</v>
      </c>
      <c r="I26" s="47"/>
      <c r="J26" s="50"/>
      <c r="K26" s="143" t="s">
        <v>211</v>
      </c>
    </row>
    <row r="27" spans="1:11" s="28" customFormat="1" ht="56.25" x14ac:dyDescent="0.2">
      <c r="A27" s="47">
        <v>17</v>
      </c>
      <c r="B27" s="146">
        <v>1</v>
      </c>
      <c r="C27" s="119" t="s">
        <v>182</v>
      </c>
      <c r="D27" s="124" t="s">
        <v>117</v>
      </c>
      <c r="E27" s="131" t="s">
        <v>164</v>
      </c>
      <c r="F27" s="121">
        <v>5000000</v>
      </c>
      <c r="G27" s="47">
        <v>1</v>
      </c>
      <c r="H27" s="121">
        <v>5000000</v>
      </c>
      <c r="I27" s="47"/>
      <c r="J27" s="50"/>
      <c r="K27" s="143" t="s">
        <v>214</v>
      </c>
    </row>
    <row r="28" spans="1:11" s="28" customFormat="1" ht="67.5" x14ac:dyDescent="0.2">
      <c r="A28" s="47">
        <v>18</v>
      </c>
      <c r="B28" s="47">
        <v>1</v>
      </c>
      <c r="C28" s="48" t="s">
        <v>182</v>
      </c>
      <c r="D28" s="124" t="s">
        <v>118</v>
      </c>
      <c r="E28" s="131" t="s">
        <v>165</v>
      </c>
      <c r="F28" s="121">
        <v>10000000</v>
      </c>
      <c r="G28" s="47">
        <v>1</v>
      </c>
      <c r="H28" s="121">
        <v>10000000</v>
      </c>
      <c r="I28" s="47"/>
      <c r="J28" s="50"/>
      <c r="K28" s="143" t="s">
        <v>215</v>
      </c>
    </row>
    <row r="29" spans="1:11" s="28" customFormat="1" ht="56.25" x14ac:dyDescent="0.2">
      <c r="A29" s="47">
        <v>19</v>
      </c>
      <c r="B29" s="47">
        <v>1</v>
      </c>
      <c r="C29" s="119" t="s">
        <v>182</v>
      </c>
      <c r="D29" s="120" t="s">
        <v>119</v>
      </c>
      <c r="E29" s="131" t="s">
        <v>216</v>
      </c>
      <c r="F29" s="121">
        <v>2307750</v>
      </c>
      <c r="G29" s="47">
        <v>1</v>
      </c>
      <c r="H29" s="121">
        <v>2307750</v>
      </c>
      <c r="I29" s="47"/>
      <c r="J29" s="50"/>
      <c r="K29" s="143" t="s">
        <v>217</v>
      </c>
    </row>
    <row r="30" spans="1:11" s="28" customFormat="1" ht="45" x14ac:dyDescent="0.2">
      <c r="A30" s="47">
        <v>20</v>
      </c>
      <c r="B30" s="47">
        <v>1</v>
      </c>
      <c r="C30" s="119" t="s">
        <v>182</v>
      </c>
      <c r="D30" s="119" t="s">
        <v>120</v>
      </c>
      <c r="E30" s="131" t="s">
        <v>218</v>
      </c>
      <c r="F30" s="121">
        <v>31520940</v>
      </c>
      <c r="G30" s="47"/>
      <c r="H30" s="121"/>
      <c r="I30" s="47">
        <v>1</v>
      </c>
      <c r="J30" s="121">
        <v>31520940</v>
      </c>
      <c r="K30" s="48" t="s">
        <v>219</v>
      </c>
    </row>
    <row r="31" spans="1:11" s="28" customFormat="1" ht="56.25" x14ac:dyDescent="0.2">
      <c r="A31" s="47">
        <v>21</v>
      </c>
      <c r="B31" s="47">
        <v>1</v>
      </c>
      <c r="C31" s="118" t="s">
        <v>182</v>
      </c>
      <c r="D31" s="119" t="s">
        <v>121</v>
      </c>
      <c r="E31" s="147" t="s">
        <v>220</v>
      </c>
      <c r="F31" s="121">
        <v>11476286</v>
      </c>
      <c r="G31" s="47">
        <v>1</v>
      </c>
      <c r="H31" s="121">
        <v>11476286</v>
      </c>
      <c r="I31" s="47"/>
      <c r="J31" s="50"/>
      <c r="K31" s="143" t="s">
        <v>217</v>
      </c>
    </row>
    <row r="32" spans="1:11" s="28" customFormat="1" ht="33.75" x14ac:dyDescent="0.2">
      <c r="A32" s="47">
        <v>22</v>
      </c>
      <c r="B32" s="47">
        <v>2</v>
      </c>
      <c r="C32" s="119" t="s">
        <v>196</v>
      </c>
      <c r="D32" s="119" t="s">
        <v>122</v>
      </c>
      <c r="E32" s="149" t="s">
        <v>166</v>
      </c>
      <c r="F32" s="121">
        <v>20000000</v>
      </c>
      <c r="G32" s="47"/>
      <c r="H32" s="121"/>
      <c r="I32" s="146">
        <v>2</v>
      </c>
      <c r="J32" s="121">
        <v>20000000</v>
      </c>
      <c r="K32" s="119" t="s">
        <v>223</v>
      </c>
    </row>
    <row r="33" spans="1:11" s="28" customFormat="1" ht="180" x14ac:dyDescent="0.2">
      <c r="A33" s="47">
        <v>23</v>
      </c>
      <c r="B33" s="47">
        <v>2</v>
      </c>
      <c r="C33" s="119" t="s">
        <v>196</v>
      </c>
      <c r="D33" s="119" t="s">
        <v>123</v>
      </c>
      <c r="E33" s="131" t="s">
        <v>167</v>
      </c>
      <c r="F33" s="121">
        <v>2000000</v>
      </c>
      <c r="G33" s="47"/>
      <c r="H33" s="121"/>
      <c r="I33" s="148">
        <v>2</v>
      </c>
      <c r="J33" s="121">
        <v>2000000</v>
      </c>
      <c r="K33" s="119" t="s">
        <v>181</v>
      </c>
    </row>
    <row r="34" spans="1:11" s="28" customFormat="1" ht="112.5" x14ac:dyDescent="0.2">
      <c r="A34" s="47">
        <v>24</v>
      </c>
      <c r="B34" s="47">
        <v>1</v>
      </c>
      <c r="C34" s="119" t="s">
        <v>182</v>
      </c>
      <c r="D34" s="117" t="s">
        <v>124</v>
      </c>
      <c r="E34" s="131" t="s">
        <v>222</v>
      </c>
      <c r="F34" s="121">
        <v>10000000</v>
      </c>
      <c r="G34" s="146">
        <v>1</v>
      </c>
      <c r="H34" s="121">
        <v>10000000</v>
      </c>
      <c r="I34" s="47"/>
      <c r="J34" s="50"/>
      <c r="K34" s="143" t="s">
        <v>221</v>
      </c>
    </row>
    <row r="35" spans="1:11" s="28" customFormat="1" ht="101.25" x14ac:dyDescent="0.2">
      <c r="A35" s="47">
        <v>25</v>
      </c>
      <c r="B35" s="47">
        <v>2</v>
      </c>
      <c r="C35" s="119" t="s">
        <v>196</v>
      </c>
      <c r="D35" s="119" t="s">
        <v>125</v>
      </c>
      <c r="E35" s="131" t="s">
        <v>169</v>
      </c>
      <c r="F35" s="121">
        <v>2000000</v>
      </c>
      <c r="G35" s="47">
        <v>2</v>
      </c>
      <c r="H35" s="121">
        <v>2000000</v>
      </c>
      <c r="I35" s="47"/>
      <c r="J35" s="50"/>
      <c r="K35" s="143" t="s">
        <v>224</v>
      </c>
    </row>
    <row r="36" spans="1:11" s="28" customFormat="1" ht="67.5" x14ac:dyDescent="0.2">
      <c r="A36" s="47">
        <v>26</v>
      </c>
      <c r="B36" s="47">
        <v>3</v>
      </c>
      <c r="C36" s="124" t="s">
        <v>183</v>
      </c>
      <c r="D36" s="119" t="s">
        <v>126</v>
      </c>
      <c r="E36" s="131" t="s">
        <v>225</v>
      </c>
      <c r="F36" s="121">
        <v>8000000</v>
      </c>
      <c r="G36" s="47">
        <v>3</v>
      </c>
      <c r="H36" s="121">
        <v>8000000</v>
      </c>
      <c r="I36" s="47"/>
      <c r="J36" s="50"/>
      <c r="K36" s="143" t="s">
        <v>226</v>
      </c>
    </row>
    <row r="37" spans="1:11" s="28" customFormat="1" ht="56.25" x14ac:dyDescent="0.2">
      <c r="A37" s="47">
        <v>27</v>
      </c>
      <c r="B37" s="47">
        <v>3</v>
      </c>
      <c r="C37" s="119" t="s">
        <v>183</v>
      </c>
      <c r="D37" s="129" t="s">
        <v>155</v>
      </c>
      <c r="E37" s="131" t="s">
        <v>170</v>
      </c>
      <c r="F37" s="134">
        <v>2000000</v>
      </c>
      <c r="G37" s="47">
        <v>3</v>
      </c>
      <c r="H37" s="134">
        <v>2000000</v>
      </c>
      <c r="I37" s="47"/>
      <c r="J37" s="50"/>
      <c r="K37" s="143" t="s">
        <v>227</v>
      </c>
    </row>
    <row r="38" spans="1:11" s="28" customFormat="1" ht="180" x14ac:dyDescent="0.2">
      <c r="A38" s="146">
        <v>28</v>
      </c>
      <c r="B38" s="47">
        <v>3</v>
      </c>
      <c r="C38" s="119" t="s">
        <v>183</v>
      </c>
      <c r="D38" s="126" t="s">
        <v>168</v>
      </c>
      <c r="E38" s="131" t="s">
        <v>171</v>
      </c>
      <c r="F38" s="121">
        <v>3000000</v>
      </c>
      <c r="G38" s="47">
        <v>3</v>
      </c>
      <c r="H38" s="121">
        <v>3000000</v>
      </c>
      <c r="I38" s="47"/>
      <c r="J38" s="50"/>
      <c r="K38" s="143" t="s">
        <v>228</v>
      </c>
    </row>
    <row r="39" spans="1:11" s="28" customFormat="1" ht="90" x14ac:dyDescent="0.2">
      <c r="A39" s="47">
        <v>29</v>
      </c>
      <c r="B39" s="47">
        <v>3</v>
      </c>
      <c r="C39" s="48" t="s">
        <v>183</v>
      </c>
      <c r="D39" s="118" t="s">
        <v>127</v>
      </c>
      <c r="E39" s="131" t="s">
        <v>172</v>
      </c>
      <c r="F39" s="121">
        <v>4000000</v>
      </c>
      <c r="G39" s="47">
        <v>3</v>
      </c>
      <c r="H39" s="121">
        <v>4000000</v>
      </c>
      <c r="I39" s="47"/>
      <c r="J39" s="121"/>
      <c r="K39" s="143" t="s">
        <v>229</v>
      </c>
    </row>
    <row r="40" spans="1:11" s="28" customFormat="1" ht="56.25" x14ac:dyDescent="0.2">
      <c r="A40" s="47">
        <v>30</v>
      </c>
      <c r="B40" s="47">
        <v>2</v>
      </c>
      <c r="C40" s="48" t="s">
        <v>196</v>
      </c>
      <c r="D40" s="119" t="s">
        <v>173</v>
      </c>
      <c r="E40" s="131" t="s">
        <v>230</v>
      </c>
      <c r="F40" s="121">
        <v>8000000</v>
      </c>
      <c r="G40" s="47">
        <v>2</v>
      </c>
      <c r="H40" s="121">
        <v>8000000</v>
      </c>
      <c r="I40" s="47"/>
      <c r="J40" s="50"/>
      <c r="K40" s="143" t="s">
        <v>231</v>
      </c>
    </row>
    <row r="41" spans="1:11" s="28" customFormat="1" ht="90" x14ac:dyDescent="0.2">
      <c r="A41" s="47">
        <v>31</v>
      </c>
      <c r="B41" s="47">
        <v>3</v>
      </c>
      <c r="C41" s="48" t="s">
        <v>183</v>
      </c>
      <c r="D41" s="119" t="s">
        <v>128</v>
      </c>
      <c r="E41" s="131" t="s">
        <v>180</v>
      </c>
      <c r="F41" s="121">
        <v>3000000</v>
      </c>
      <c r="G41" s="47">
        <v>3</v>
      </c>
      <c r="H41" s="121">
        <v>3000000</v>
      </c>
      <c r="I41" s="47"/>
      <c r="J41" s="121"/>
      <c r="K41" s="143" t="s">
        <v>232</v>
      </c>
    </row>
    <row r="42" spans="1:11" s="28" customFormat="1" ht="45" x14ac:dyDescent="0.2">
      <c r="A42" s="47">
        <v>32</v>
      </c>
      <c r="B42" s="47">
        <v>3</v>
      </c>
      <c r="C42" s="48" t="s">
        <v>183</v>
      </c>
      <c r="D42" s="119" t="s">
        <v>129</v>
      </c>
      <c r="E42" s="131" t="s">
        <v>174</v>
      </c>
      <c r="F42" s="121">
        <v>10000000</v>
      </c>
      <c r="G42" s="47">
        <v>3</v>
      </c>
      <c r="H42" s="121">
        <v>10000000</v>
      </c>
      <c r="I42" s="47"/>
      <c r="J42" s="121"/>
      <c r="K42" s="143" t="s">
        <v>234</v>
      </c>
    </row>
    <row r="43" spans="1:11" s="28" customFormat="1" ht="78.75" x14ac:dyDescent="0.2">
      <c r="A43" s="47">
        <v>33</v>
      </c>
      <c r="B43" s="47">
        <v>1</v>
      </c>
      <c r="C43" s="119" t="s">
        <v>182</v>
      </c>
      <c r="D43" s="117" t="s">
        <v>130</v>
      </c>
      <c r="E43" s="131" t="s">
        <v>233</v>
      </c>
      <c r="F43" s="121">
        <v>27000000</v>
      </c>
      <c r="G43" s="47">
        <v>1</v>
      </c>
      <c r="H43" s="121">
        <v>27000000</v>
      </c>
      <c r="I43" s="47"/>
      <c r="J43" s="50"/>
      <c r="K43" s="143" t="s">
        <v>235</v>
      </c>
    </row>
    <row r="44" spans="1:11" s="28" customFormat="1" ht="33.75" x14ac:dyDescent="0.2">
      <c r="A44" s="47">
        <v>34</v>
      </c>
      <c r="B44" s="47"/>
      <c r="C44" s="119" t="s">
        <v>182</v>
      </c>
      <c r="D44" s="117" t="s">
        <v>131</v>
      </c>
      <c r="E44" s="131"/>
      <c r="F44" s="121"/>
      <c r="G44" s="47"/>
      <c r="H44" s="121"/>
      <c r="I44" s="47"/>
      <c r="J44" s="50"/>
      <c r="K44" s="48"/>
    </row>
    <row r="45" spans="1:11" s="28" customFormat="1" ht="45" x14ac:dyDescent="0.2">
      <c r="A45" s="47"/>
      <c r="B45" s="47">
        <v>1</v>
      </c>
      <c r="C45" s="48"/>
      <c r="D45" s="118" t="s">
        <v>132</v>
      </c>
      <c r="E45" s="131" t="s">
        <v>236</v>
      </c>
      <c r="F45" s="121">
        <v>15000000</v>
      </c>
      <c r="G45" s="47">
        <v>1</v>
      </c>
      <c r="H45" s="121">
        <v>15000000</v>
      </c>
      <c r="I45" s="47"/>
      <c r="J45" s="50"/>
      <c r="K45" s="82" t="s">
        <v>238</v>
      </c>
    </row>
    <row r="46" spans="1:11" s="28" customFormat="1" ht="45" x14ac:dyDescent="0.2">
      <c r="A46" s="47"/>
      <c r="B46" s="47">
        <v>1</v>
      </c>
      <c r="C46" s="48"/>
      <c r="D46" s="118" t="s">
        <v>175</v>
      </c>
      <c r="E46" s="131" t="s">
        <v>237</v>
      </c>
      <c r="F46" s="121">
        <v>20000000</v>
      </c>
      <c r="G46" s="47">
        <v>1</v>
      </c>
      <c r="H46" s="121">
        <v>20000000</v>
      </c>
      <c r="I46" s="47"/>
      <c r="J46" s="50"/>
      <c r="K46" s="82" t="s">
        <v>238</v>
      </c>
    </row>
    <row r="47" spans="1:11" s="28" customFormat="1" ht="45" x14ac:dyDescent="0.2">
      <c r="A47" s="47"/>
      <c r="B47" s="47">
        <v>1</v>
      </c>
      <c r="C47" s="48"/>
      <c r="D47" s="119" t="s">
        <v>133</v>
      </c>
      <c r="E47" s="131" t="s">
        <v>244</v>
      </c>
      <c r="F47" s="121">
        <v>9931000</v>
      </c>
      <c r="G47" s="47">
        <v>1</v>
      </c>
      <c r="H47" s="121">
        <v>9931000</v>
      </c>
      <c r="I47" s="47"/>
      <c r="J47" s="50"/>
      <c r="K47" s="82" t="s">
        <v>238</v>
      </c>
    </row>
    <row r="48" spans="1:11" s="28" customFormat="1" ht="45" x14ac:dyDescent="0.2">
      <c r="A48" s="47"/>
      <c r="B48" s="47">
        <v>1</v>
      </c>
      <c r="C48" s="48"/>
      <c r="D48" s="119" t="s">
        <v>134</v>
      </c>
      <c r="E48" s="131" t="s">
        <v>245</v>
      </c>
      <c r="F48" s="121">
        <v>9682000</v>
      </c>
      <c r="G48" s="47">
        <v>1</v>
      </c>
      <c r="H48" s="121">
        <v>9682000</v>
      </c>
      <c r="I48" s="47"/>
      <c r="J48" s="50"/>
      <c r="K48" s="82" t="s">
        <v>238</v>
      </c>
    </row>
    <row r="49" spans="1:11" s="28" customFormat="1" ht="45" x14ac:dyDescent="0.2">
      <c r="A49" s="47"/>
      <c r="B49" s="47">
        <v>1</v>
      </c>
      <c r="C49" s="48"/>
      <c r="D49" s="119" t="s">
        <v>135</v>
      </c>
      <c r="E49" s="131" t="s">
        <v>242</v>
      </c>
      <c r="F49" s="121">
        <v>9931000</v>
      </c>
      <c r="G49" s="47">
        <v>1</v>
      </c>
      <c r="H49" s="121">
        <v>9931000</v>
      </c>
      <c r="I49" s="47"/>
      <c r="J49" s="50"/>
      <c r="K49" s="82" t="s">
        <v>238</v>
      </c>
    </row>
    <row r="50" spans="1:11" s="28" customFormat="1" ht="56.25" x14ac:dyDescent="0.2">
      <c r="A50" s="47"/>
      <c r="B50" s="47">
        <v>1</v>
      </c>
      <c r="C50" s="48"/>
      <c r="D50" s="119" t="s">
        <v>136</v>
      </c>
      <c r="E50" s="131" t="s">
        <v>243</v>
      </c>
      <c r="F50" s="121">
        <v>3000000</v>
      </c>
      <c r="G50" s="47">
        <v>1</v>
      </c>
      <c r="H50" s="121">
        <v>3000000</v>
      </c>
      <c r="I50" s="47"/>
      <c r="J50" s="50"/>
      <c r="K50" s="82" t="s">
        <v>239</v>
      </c>
    </row>
    <row r="51" spans="1:11" s="28" customFormat="1" ht="45" x14ac:dyDescent="0.2">
      <c r="A51" s="47"/>
      <c r="B51" s="47">
        <v>1</v>
      </c>
      <c r="C51" s="48"/>
      <c r="D51" s="119" t="s">
        <v>137</v>
      </c>
      <c r="E51" s="131" t="s">
        <v>240</v>
      </c>
      <c r="F51" s="121">
        <v>5000000</v>
      </c>
      <c r="G51" s="47">
        <v>1</v>
      </c>
      <c r="H51" s="121">
        <v>5000000</v>
      </c>
      <c r="I51" s="47"/>
      <c r="J51" s="50"/>
      <c r="K51" s="82" t="s">
        <v>241</v>
      </c>
    </row>
    <row r="52" spans="1:11" s="28" customFormat="1" ht="45" x14ac:dyDescent="0.2">
      <c r="A52" s="47"/>
      <c r="B52" s="47">
        <v>1</v>
      </c>
      <c r="C52" s="48"/>
      <c r="D52" s="119" t="s">
        <v>138</v>
      </c>
      <c r="E52" s="131" t="s">
        <v>176</v>
      </c>
      <c r="F52" s="121">
        <v>10740000</v>
      </c>
      <c r="G52" s="47">
        <v>1</v>
      </c>
      <c r="H52" s="121">
        <v>10740000</v>
      </c>
      <c r="I52" s="47"/>
      <c r="J52" s="50"/>
      <c r="K52" s="82" t="s">
        <v>241</v>
      </c>
    </row>
    <row r="53" spans="1:11" s="28" customFormat="1" ht="45" x14ac:dyDescent="0.2">
      <c r="A53" s="47"/>
      <c r="B53" s="47">
        <v>1</v>
      </c>
      <c r="C53" s="48"/>
      <c r="D53" s="119" t="s">
        <v>139</v>
      </c>
      <c r="E53" s="131" t="s">
        <v>177</v>
      </c>
      <c r="F53" s="121">
        <v>50000000</v>
      </c>
      <c r="G53" s="47">
        <v>1</v>
      </c>
      <c r="H53" s="121">
        <v>50000000</v>
      </c>
      <c r="I53" s="47"/>
      <c r="J53" s="50"/>
      <c r="K53" s="82" t="s">
        <v>241</v>
      </c>
    </row>
    <row r="54" spans="1:11" s="28" customFormat="1" ht="56.25" x14ac:dyDescent="0.2">
      <c r="A54" s="47"/>
      <c r="B54" s="47">
        <v>1</v>
      </c>
      <c r="C54" s="48"/>
      <c r="D54" s="119" t="s">
        <v>140</v>
      </c>
      <c r="E54" s="48" t="s">
        <v>246</v>
      </c>
      <c r="F54" s="49">
        <v>9310000</v>
      </c>
      <c r="G54" s="47">
        <v>1</v>
      </c>
      <c r="H54" s="49">
        <v>9310000</v>
      </c>
      <c r="I54" s="47"/>
      <c r="J54" s="49"/>
      <c r="K54" s="82" t="s">
        <v>248</v>
      </c>
    </row>
    <row r="55" spans="1:11" s="28" customFormat="1" ht="56.25" x14ac:dyDescent="0.2">
      <c r="A55" s="47"/>
      <c r="B55" s="47">
        <v>1</v>
      </c>
      <c r="C55" s="48"/>
      <c r="D55" s="119" t="s">
        <v>141</v>
      </c>
      <c r="E55" s="48" t="s">
        <v>247</v>
      </c>
      <c r="F55" s="49">
        <v>9698000</v>
      </c>
      <c r="G55" s="47">
        <v>1</v>
      </c>
      <c r="H55" s="49">
        <v>9698000</v>
      </c>
      <c r="I55" s="47"/>
      <c r="J55" s="49"/>
      <c r="K55" s="82" t="s">
        <v>248</v>
      </c>
    </row>
    <row r="56" spans="1:11" s="28" customFormat="1" ht="56.25" x14ac:dyDescent="0.2">
      <c r="A56" s="47"/>
      <c r="B56" s="47">
        <v>1</v>
      </c>
      <c r="C56" s="48"/>
      <c r="D56" s="119" t="s">
        <v>142</v>
      </c>
      <c r="E56" s="48" t="s">
        <v>246</v>
      </c>
      <c r="F56" s="49">
        <v>9310000</v>
      </c>
      <c r="G56" s="47">
        <v>1</v>
      </c>
      <c r="H56" s="49">
        <v>9310000</v>
      </c>
      <c r="I56" s="47"/>
      <c r="J56" s="49"/>
      <c r="K56" s="82" t="s">
        <v>248</v>
      </c>
    </row>
    <row r="57" spans="1:11" s="28" customFormat="1" ht="56.25" x14ac:dyDescent="0.2">
      <c r="A57" s="47"/>
      <c r="B57" s="47">
        <v>1</v>
      </c>
      <c r="C57" s="48"/>
      <c r="D57" s="119" t="s">
        <v>143</v>
      </c>
      <c r="E57" s="131" t="s">
        <v>249</v>
      </c>
      <c r="F57" s="49">
        <v>7000000</v>
      </c>
      <c r="G57" s="47">
        <v>1</v>
      </c>
      <c r="H57" s="49">
        <v>7000000</v>
      </c>
      <c r="I57" s="47"/>
      <c r="J57" s="50"/>
      <c r="K57" s="82" t="s">
        <v>250</v>
      </c>
    </row>
    <row r="58" spans="1:11" s="28" customFormat="1" ht="12" thickBot="1" x14ac:dyDescent="0.25">
      <c r="A58" s="179" t="s">
        <v>154</v>
      </c>
      <c r="B58" s="179"/>
      <c r="C58" s="179"/>
      <c r="D58" s="179"/>
      <c r="E58" s="53"/>
      <c r="F58" s="116">
        <f>SUM(F4:F57)</f>
        <v>707849226</v>
      </c>
      <c r="G58" s="116"/>
      <c r="H58" s="116">
        <f>SUM(H4:H57)</f>
        <v>654328286</v>
      </c>
      <c r="I58" s="54"/>
      <c r="J58" s="116">
        <f>SUM(J4:J57)</f>
        <v>53520940</v>
      </c>
      <c r="K58" s="52"/>
    </row>
    <row r="59" spans="1:11" ht="12" thickTop="1" x14ac:dyDescent="0.15"/>
  </sheetData>
  <mergeCells count="2">
    <mergeCell ref="A58:D58"/>
    <mergeCell ref="A1:K1"/>
  </mergeCells>
  <printOptions horizontalCentered="1"/>
  <pageMargins left="0.15748031496062992" right="0.15748031496062992" top="0.55118110236220474" bottom="0.35433070866141736" header="0.31496062992125984" footer="0.31496062992125984"/>
  <pageSetup paperSize="9" scale="85" orientation="landscape" r:id="rId1"/>
  <headerFooter>
    <oddFooter>&amp;C&amp;"TH SarabunPSK,Regular"&amp;12กลุ่มจังหวัดภาค.......ตอน.... &amp;R&amp;"TH SarabunPSK,Regular"&amp;12&amp;P/&amp;N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70" zoomScaleNormal="70" workbookViewId="0">
      <selection activeCell="C22" sqref="C22"/>
    </sheetView>
  </sheetViews>
  <sheetFormatPr defaultColWidth="9" defaultRowHeight="18.75" x14ac:dyDescent="0.2"/>
  <cols>
    <col min="1" max="1" width="3.375" style="39" customWidth="1"/>
    <col min="2" max="2" width="5.375" style="40" customWidth="1"/>
    <col min="3" max="3" width="5.625" style="39" customWidth="1"/>
    <col min="4" max="4" width="8" style="39" customWidth="1"/>
    <col min="5" max="5" width="6.25" style="39" customWidth="1"/>
    <col min="6" max="12" width="9" style="39"/>
    <col min="13" max="13" width="11.75" style="39" customWidth="1"/>
    <col min="14" max="15" width="9" style="39"/>
    <col min="16" max="16" width="10.375" style="39" customWidth="1"/>
    <col min="17" max="16384" width="9" style="39"/>
  </cols>
  <sheetData>
    <row r="1" spans="1:16" x14ac:dyDescent="0.2">
      <c r="A1" s="185" t="s">
        <v>72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x14ac:dyDescent="0.2">
      <c r="A2" s="68"/>
      <c r="B2" s="71" t="s">
        <v>58</v>
      </c>
      <c r="C2" s="42" t="s">
        <v>67</v>
      </c>
      <c r="D2" s="43"/>
      <c r="E2" s="43"/>
      <c r="F2" s="42"/>
      <c r="G2" s="42"/>
      <c r="H2" s="42"/>
      <c r="I2" s="42"/>
      <c r="J2" s="42"/>
      <c r="K2" s="68"/>
      <c r="L2" s="69"/>
      <c r="M2" s="69"/>
      <c r="N2" s="69"/>
      <c r="O2" s="70"/>
      <c r="P2" s="68"/>
    </row>
    <row r="3" spans="1:16" ht="20.100000000000001" customHeight="1" x14ac:dyDescent="0.2">
      <c r="B3" s="40" t="s">
        <v>59</v>
      </c>
      <c r="C3" s="41" t="s">
        <v>24</v>
      </c>
      <c r="D3" s="41"/>
      <c r="E3" s="41"/>
    </row>
    <row r="4" spans="1:16" x14ac:dyDescent="0.2">
      <c r="B4" s="40" t="s">
        <v>60</v>
      </c>
      <c r="C4" s="41" t="s">
        <v>61</v>
      </c>
      <c r="D4" s="41"/>
      <c r="E4" s="41"/>
    </row>
    <row r="5" spans="1:16" ht="19.5" customHeight="1" x14ac:dyDescent="0.2">
      <c r="B5" s="40" t="s">
        <v>62</v>
      </c>
      <c r="C5" s="42" t="s">
        <v>25</v>
      </c>
      <c r="D5" s="43"/>
      <c r="E5" s="43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20.100000000000001" customHeight="1" x14ac:dyDescent="0.2">
      <c r="B6" s="40" t="s">
        <v>63</v>
      </c>
      <c r="C6" s="42" t="s">
        <v>71</v>
      </c>
      <c r="D6" s="43"/>
      <c r="E6" s="43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20.100000000000001" customHeight="1" x14ac:dyDescent="0.2">
      <c r="B7" s="40" t="s">
        <v>64</v>
      </c>
      <c r="C7" s="42" t="s">
        <v>70</v>
      </c>
      <c r="D7" s="43"/>
      <c r="E7" s="43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20.100000000000001" customHeight="1" x14ac:dyDescent="0.2">
      <c r="B8" s="40" t="s">
        <v>65</v>
      </c>
      <c r="C8" s="42" t="s">
        <v>69</v>
      </c>
      <c r="D8" s="43"/>
      <c r="E8" s="4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6.25" customHeight="1" x14ac:dyDescent="0.2">
      <c r="B9" s="40" t="s">
        <v>66</v>
      </c>
      <c r="C9" s="42" t="s">
        <v>68</v>
      </c>
      <c r="D9" s="43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36.75" customHeight="1" x14ac:dyDescent="0.2">
      <c r="B10" s="40" t="s">
        <v>1</v>
      </c>
      <c r="C10" s="178" t="s">
        <v>55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</row>
    <row r="11" spans="1:16" ht="20.100000000000001" customHeight="1" x14ac:dyDescent="0.2">
      <c r="C11" s="40"/>
      <c r="D11" s="39" t="s">
        <v>26</v>
      </c>
      <c r="E11" s="41"/>
      <c r="F11" s="41"/>
      <c r="L11" s="39" t="s">
        <v>27</v>
      </c>
    </row>
    <row r="12" spans="1:16" x14ac:dyDescent="0.2">
      <c r="C12" s="40"/>
      <c r="D12" s="39" t="s">
        <v>28</v>
      </c>
      <c r="E12" s="41"/>
      <c r="F12" s="41"/>
      <c r="L12" s="39" t="s">
        <v>29</v>
      </c>
    </row>
    <row r="13" spans="1:16" ht="20.100000000000001" customHeight="1" x14ac:dyDescent="0.2">
      <c r="C13" s="40"/>
      <c r="D13" s="39" t="s">
        <v>30</v>
      </c>
      <c r="E13" s="41"/>
      <c r="F13" s="41"/>
      <c r="L13" s="39" t="s">
        <v>31</v>
      </c>
    </row>
    <row r="14" spans="1:16" ht="20.100000000000001" customHeight="1" x14ac:dyDescent="0.2">
      <c r="C14" s="40"/>
      <c r="D14" s="39" t="s">
        <v>32</v>
      </c>
      <c r="E14" s="41"/>
      <c r="F14" s="41"/>
      <c r="L14" s="39" t="s">
        <v>33</v>
      </c>
    </row>
    <row r="15" spans="1:16" ht="20.100000000000001" customHeight="1" x14ac:dyDescent="0.2">
      <c r="C15" s="40"/>
      <c r="D15" s="39" t="s">
        <v>34</v>
      </c>
      <c r="E15" s="41"/>
      <c r="F15" s="41"/>
      <c r="L15" s="39" t="s">
        <v>35</v>
      </c>
    </row>
    <row r="16" spans="1:16" ht="20.100000000000001" customHeight="1" x14ac:dyDescent="0.2">
      <c r="C16" s="40"/>
      <c r="D16" s="39" t="s">
        <v>36</v>
      </c>
      <c r="E16" s="41"/>
      <c r="F16" s="41"/>
      <c r="L16" s="39" t="s">
        <v>37</v>
      </c>
    </row>
    <row r="17" spans="2:16" ht="20.100000000000001" customHeight="1" x14ac:dyDescent="0.2">
      <c r="C17" s="40"/>
      <c r="D17" s="39" t="s">
        <v>38</v>
      </c>
      <c r="E17" s="41"/>
      <c r="F17" s="41"/>
      <c r="L17" s="39" t="s">
        <v>39</v>
      </c>
    </row>
    <row r="18" spans="2:16" ht="20.100000000000001" customHeight="1" x14ac:dyDescent="0.2">
      <c r="C18" s="40"/>
      <c r="D18" s="39" t="s">
        <v>40</v>
      </c>
      <c r="E18" s="41"/>
      <c r="F18" s="41"/>
      <c r="L18" s="39" t="s">
        <v>41</v>
      </c>
    </row>
    <row r="19" spans="2:16" ht="20.100000000000001" customHeight="1" x14ac:dyDescent="0.2">
      <c r="C19" s="40"/>
      <c r="D19" s="39" t="s">
        <v>42</v>
      </c>
      <c r="E19" s="41"/>
      <c r="F19" s="41"/>
      <c r="L19" s="39" t="s">
        <v>43</v>
      </c>
    </row>
    <row r="20" spans="2:16" ht="20.100000000000001" customHeight="1" x14ac:dyDescent="0.2">
      <c r="C20" s="41"/>
      <c r="D20" s="39" t="s">
        <v>44</v>
      </c>
      <c r="E20" s="41"/>
    </row>
    <row r="21" spans="2:16" ht="20.100000000000001" customHeight="1" x14ac:dyDescent="0.2">
      <c r="C21" s="41"/>
      <c r="D21" s="41"/>
      <c r="E21" s="41"/>
    </row>
    <row r="22" spans="2:16" ht="20.100000000000001" customHeight="1" x14ac:dyDescent="0.2">
      <c r="B22" s="40" t="s">
        <v>53</v>
      </c>
      <c r="C22" s="44" t="s">
        <v>45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2:16" ht="20.100000000000001" customHeight="1" x14ac:dyDescent="0.2">
      <c r="C23" s="45" t="s">
        <v>46</v>
      </c>
      <c r="E23" s="44"/>
      <c r="F23" s="39" t="s">
        <v>47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2:16" ht="20.100000000000001" customHeight="1" x14ac:dyDescent="0.2">
      <c r="C24" s="39" t="s">
        <v>48</v>
      </c>
      <c r="F24" s="39" t="s">
        <v>49</v>
      </c>
    </row>
    <row r="25" spans="2:16" ht="20.100000000000001" customHeight="1" x14ac:dyDescent="0.2"/>
  </sheetData>
  <mergeCells count="2">
    <mergeCell ref="A1:P1"/>
    <mergeCell ref="C10:P10"/>
  </mergeCells>
  <pageMargins left="0.51181102362204722" right="0.31496062992125984" top="0.35433070866141736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2"/>
  <sheetViews>
    <sheetView view="pageBreakPreview" zoomScale="90" zoomScaleSheetLayoutView="90" workbookViewId="0">
      <selection activeCell="A4" sqref="A4"/>
    </sheetView>
  </sheetViews>
  <sheetFormatPr defaultColWidth="9" defaultRowHeight="11.25" x14ac:dyDescent="0.15"/>
  <cols>
    <col min="1" max="1" width="5.75" style="4" customWidth="1"/>
    <col min="2" max="2" width="26.25" style="3" customWidth="1"/>
    <col min="3" max="3" width="27.125" style="3" customWidth="1"/>
    <col min="4" max="4" width="35.625" style="5" customWidth="1"/>
    <col min="5" max="5" width="11.625" style="91" customWidth="1"/>
    <col min="6" max="6" width="11.75" style="5" customWidth="1"/>
    <col min="7" max="7" width="11.75" style="3" customWidth="1"/>
    <col min="8" max="8" width="25.75" style="3" customWidth="1"/>
    <col min="9" max="9" width="5.125" style="38" customWidth="1"/>
    <col min="10" max="12" width="4" style="38" customWidth="1"/>
    <col min="13" max="13" width="3.625" style="38" customWidth="1"/>
    <col min="14" max="14" width="3.125" style="38" customWidth="1"/>
    <col min="15" max="19" width="4.125" style="38" customWidth="1"/>
    <col min="20" max="16384" width="9" style="3"/>
  </cols>
  <sheetData>
    <row r="1" spans="1:19" s="28" customFormat="1" ht="18" customHeight="1" x14ac:dyDescent="0.2">
      <c r="A1" s="181" t="s">
        <v>22</v>
      </c>
      <c r="B1" s="181"/>
      <c r="C1" s="181"/>
      <c r="D1" s="181"/>
      <c r="E1" s="181"/>
      <c r="F1" s="181"/>
      <c r="G1" s="181"/>
      <c r="H1" s="181"/>
      <c r="I1" s="175" t="s">
        <v>0</v>
      </c>
      <c r="J1" s="176"/>
      <c r="K1" s="176"/>
      <c r="L1" s="176"/>
      <c r="M1" s="176"/>
      <c r="N1" s="176"/>
      <c r="O1" s="176"/>
      <c r="P1" s="176"/>
      <c r="Q1" s="176"/>
      <c r="R1" s="176"/>
      <c r="S1" s="177"/>
    </row>
    <row r="2" spans="1:19" s="28" customFormat="1" ht="11.25" customHeight="1" x14ac:dyDescent="0.2">
      <c r="A2" s="38"/>
      <c r="D2" s="46"/>
      <c r="E2" s="84"/>
      <c r="F2" s="46"/>
      <c r="I2" s="186" t="s">
        <v>51</v>
      </c>
      <c r="J2" s="186" t="s">
        <v>52</v>
      </c>
      <c r="K2" s="186" t="s">
        <v>23</v>
      </c>
      <c r="L2" s="182" t="s">
        <v>3</v>
      </c>
      <c r="M2" s="183"/>
      <c r="N2" s="183"/>
      <c r="O2" s="183"/>
      <c r="P2" s="183"/>
      <c r="Q2" s="183"/>
      <c r="R2" s="183"/>
      <c r="S2" s="184"/>
    </row>
    <row r="3" spans="1:19" s="6" customFormat="1" ht="128.25" customHeight="1" x14ac:dyDescent="0.2">
      <c r="A3" s="92" t="s">
        <v>74</v>
      </c>
      <c r="B3" s="92" t="s">
        <v>75</v>
      </c>
      <c r="C3" s="92" t="s">
        <v>76</v>
      </c>
      <c r="D3" s="93" t="s">
        <v>77</v>
      </c>
      <c r="E3" s="93" t="s">
        <v>78</v>
      </c>
      <c r="F3" s="93" t="s">
        <v>73</v>
      </c>
      <c r="G3" s="94" t="s">
        <v>79</v>
      </c>
      <c r="H3" s="65" t="s">
        <v>80</v>
      </c>
      <c r="I3" s="187"/>
      <c r="J3" s="187"/>
      <c r="K3" s="187"/>
      <c r="L3" s="113" t="s">
        <v>50</v>
      </c>
      <c r="M3" s="113" t="s">
        <v>4</v>
      </c>
      <c r="N3" s="113" t="s">
        <v>5</v>
      </c>
      <c r="O3" s="113" t="s">
        <v>6</v>
      </c>
      <c r="P3" s="113" t="s">
        <v>7</v>
      </c>
      <c r="Q3" s="113" t="s">
        <v>8</v>
      </c>
      <c r="R3" s="113" t="s">
        <v>9</v>
      </c>
      <c r="S3" s="113" t="s">
        <v>10</v>
      </c>
    </row>
    <row r="4" spans="1:19" s="28" customFormat="1" ht="56.25" x14ac:dyDescent="0.2">
      <c r="A4" s="101">
        <v>1</v>
      </c>
      <c r="B4" s="95" t="s">
        <v>83</v>
      </c>
      <c r="C4" s="96" t="s">
        <v>84</v>
      </c>
      <c r="D4" s="96" t="s">
        <v>87</v>
      </c>
      <c r="E4" s="97">
        <v>2000000</v>
      </c>
      <c r="F4" s="83"/>
      <c r="G4" s="104"/>
      <c r="H4" s="82"/>
      <c r="I4" s="64">
        <v>19</v>
      </c>
      <c r="J4" s="64">
        <v>1</v>
      </c>
      <c r="K4" s="107" t="s">
        <v>94</v>
      </c>
      <c r="L4" s="64"/>
      <c r="M4" s="47"/>
      <c r="N4" s="47"/>
      <c r="O4" s="47"/>
      <c r="P4" s="47"/>
      <c r="Q4" s="47"/>
      <c r="R4" s="47"/>
      <c r="S4" s="47"/>
    </row>
    <row r="5" spans="1:19" s="28" customFormat="1" ht="30" customHeight="1" x14ac:dyDescent="0.2">
      <c r="A5" s="101">
        <v>2</v>
      </c>
      <c r="B5" s="95" t="s">
        <v>82</v>
      </c>
      <c r="C5" s="96" t="s">
        <v>91</v>
      </c>
      <c r="D5" s="98" t="s">
        <v>92</v>
      </c>
      <c r="E5" s="99">
        <v>10000000</v>
      </c>
      <c r="F5" s="83">
        <v>0</v>
      </c>
      <c r="G5" s="99">
        <v>10000000</v>
      </c>
      <c r="H5" s="82" t="s">
        <v>93</v>
      </c>
      <c r="I5" s="64"/>
      <c r="J5" s="64"/>
      <c r="K5" s="64"/>
      <c r="L5" s="64"/>
      <c r="M5" s="47"/>
      <c r="N5" s="115" t="s">
        <v>94</v>
      </c>
      <c r="O5" s="47"/>
      <c r="P5" s="47"/>
      <c r="Q5" s="47"/>
      <c r="R5" s="47"/>
      <c r="S5" s="64"/>
    </row>
    <row r="6" spans="1:19" s="28" customFormat="1" ht="96" customHeight="1" x14ac:dyDescent="0.2">
      <c r="A6" s="101">
        <v>3</v>
      </c>
      <c r="B6" s="95" t="s">
        <v>82</v>
      </c>
      <c r="C6" s="96" t="s">
        <v>85</v>
      </c>
      <c r="D6" s="96" t="s">
        <v>88</v>
      </c>
      <c r="E6" s="100">
        <v>15000000</v>
      </c>
      <c r="F6" s="100">
        <v>15000000</v>
      </c>
      <c r="G6" s="104">
        <v>0</v>
      </c>
      <c r="H6" s="82" t="s">
        <v>89</v>
      </c>
      <c r="I6" s="64">
        <v>9</v>
      </c>
      <c r="J6" s="64">
        <v>1</v>
      </c>
      <c r="K6" s="107" t="s">
        <v>94</v>
      </c>
      <c r="L6" s="64"/>
      <c r="M6" s="47"/>
      <c r="N6" s="47"/>
      <c r="O6" s="47"/>
      <c r="P6" s="47"/>
      <c r="Q6" s="47"/>
      <c r="R6" s="47"/>
      <c r="S6" s="64"/>
    </row>
    <row r="7" spans="1:19" s="28" customFormat="1" x14ac:dyDescent="0.2">
      <c r="A7" s="101">
        <v>4</v>
      </c>
      <c r="B7" s="96"/>
      <c r="C7" s="96"/>
      <c r="D7" s="98"/>
      <c r="E7" s="99"/>
      <c r="F7" s="83"/>
      <c r="G7" s="104"/>
      <c r="H7" s="82"/>
      <c r="I7" s="64"/>
      <c r="J7" s="64"/>
      <c r="K7" s="64"/>
      <c r="L7" s="64"/>
      <c r="M7" s="47"/>
      <c r="N7" s="47"/>
      <c r="O7" s="47"/>
      <c r="P7" s="47"/>
      <c r="Q7" s="47"/>
      <c r="R7" s="47"/>
      <c r="S7" s="64"/>
    </row>
    <row r="8" spans="1:19" s="28" customFormat="1" ht="49.5" customHeight="1" x14ac:dyDescent="0.2">
      <c r="A8" s="101">
        <v>5</v>
      </c>
      <c r="B8" s="95" t="s">
        <v>83</v>
      </c>
      <c r="C8" s="96" t="s">
        <v>95</v>
      </c>
      <c r="D8" s="98" t="s">
        <v>96</v>
      </c>
      <c r="E8" s="99">
        <v>500000</v>
      </c>
      <c r="F8" s="83">
        <v>0</v>
      </c>
      <c r="G8" s="104">
        <v>500000</v>
      </c>
      <c r="H8" s="82" t="s">
        <v>97</v>
      </c>
      <c r="I8" s="64"/>
      <c r="J8" s="64"/>
      <c r="K8" s="64"/>
      <c r="L8" s="64"/>
      <c r="M8" s="47"/>
      <c r="N8" s="47"/>
      <c r="O8" s="47"/>
      <c r="P8" s="47"/>
      <c r="Q8" s="47"/>
      <c r="R8" s="47"/>
      <c r="S8" s="64"/>
    </row>
    <row r="9" spans="1:19" s="28" customFormat="1" x14ac:dyDescent="0.2">
      <c r="A9" s="101">
        <v>6</v>
      </c>
      <c r="B9" s="96"/>
      <c r="C9" s="96"/>
      <c r="D9" s="98"/>
      <c r="E9" s="99"/>
      <c r="F9" s="83"/>
      <c r="G9" s="104"/>
      <c r="H9" s="82"/>
      <c r="I9" s="64"/>
      <c r="J9" s="64"/>
      <c r="K9" s="64"/>
      <c r="L9" s="64"/>
      <c r="M9" s="47"/>
      <c r="N9" s="47"/>
      <c r="O9" s="47"/>
      <c r="P9" s="47"/>
      <c r="Q9" s="47"/>
      <c r="R9" s="47"/>
      <c r="S9" s="64"/>
    </row>
    <row r="10" spans="1:19" s="28" customFormat="1" x14ac:dyDescent="0.2">
      <c r="A10" s="101">
        <v>7</v>
      </c>
      <c r="B10" s="96"/>
      <c r="C10" s="96"/>
      <c r="D10" s="98"/>
      <c r="E10" s="99"/>
      <c r="F10" s="83"/>
      <c r="G10" s="104"/>
      <c r="H10" s="82"/>
      <c r="I10" s="64"/>
      <c r="J10" s="64"/>
      <c r="K10" s="64"/>
      <c r="L10" s="64"/>
      <c r="M10" s="47"/>
      <c r="N10" s="47"/>
      <c r="O10" s="47"/>
      <c r="P10" s="47"/>
      <c r="Q10" s="47"/>
      <c r="R10" s="47"/>
      <c r="S10" s="64"/>
    </row>
    <row r="11" spans="1:19" s="28" customFormat="1" ht="49.5" customHeight="1" x14ac:dyDescent="0.2">
      <c r="A11" s="101">
        <v>8</v>
      </c>
      <c r="B11" s="95" t="s">
        <v>81</v>
      </c>
      <c r="C11" s="96" t="s">
        <v>86</v>
      </c>
      <c r="D11" s="96" t="s">
        <v>98</v>
      </c>
      <c r="E11" s="100">
        <v>1000000</v>
      </c>
      <c r="F11" s="83"/>
      <c r="G11" s="104"/>
      <c r="H11" s="82" t="s">
        <v>90</v>
      </c>
      <c r="I11" s="64">
        <v>14</v>
      </c>
      <c r="J11" s="64">
        <v>2</v>
      </c>
      <c r="K11" s="107" t="s">
        <v>94</v>
      </c>
      <c r="L11" s="64"/>
      <c r="M11" s="47"/>
      <c r="N11" s="47"/>
      <c r="O11" s="47"/>
      <c r="P11" s="47"/>
      <c r="Q11" s="47"/>
      <c r="R11" s="47"/>
      <c r="S11" s="64"/>
    </row>
    <row r="12" spans="1:19" s="28" customFormat="1" x14ac:dyDescent="0.2">
      <c r="A12" s="74"/>
      <c r="B12" s="73"/>
      <c r="C12" s="73"/>
      <c r="D12" s="75"/>
      <c r="E12" s="85"/>
      <c r="F12" s="79"/>
      <c r="G12" s="103"/>
      <c r="H12" s="82"/>
      <c r="I12" s="64"/>
      <c r="J12" s="64"/>
      <c r="K12" s="64"/>
      <c r="L12" s="64"/>
      <c r="M12" s="47"/>
      <c r="N12" s="47"/>
      <c r="O12" s="47"/>
      <c r="P12" s="47"/>
      <c r="Q12" s="47"/>
      <c r="R12" s="47"/>
      <c r="S12" s="64"/>
    </row>
    <row r="13" spans="1:19" s="28" customFormat="1" x14ac:dyDescent="0.2">
      <c r="A13" s="74"/>
      <c r="B13" s="73"/>
      <c r="C13" s="73"/>
      <c r="D13" s="75"/>
      <c r="E13" s="85"/>
      <c r="F13" s="79"/>
      <c r="G13" s="103"/>
      <c r="H13" s="82"/>
      <c r="I13" s="64"/>
      <c r="J13" s="64"/>
      <c r="K13" s="64"/>
      <c r="L13" s="64"/>
      <c r="M13" s="47"/>
      <c r="N13" s="47"/>
      <c r="O13" s="64"/>
      <c r="P13" s="47"/>
      <c r="Q13" s="47"/>
      <c r="R13" s="47"/>
      <c r="S13" s="47"/>
    </row>
    <row r="14" spans="1:19" s="28" customFormat="1" x14ac:dyDescent="0.2">
      <c r="A14" s="74"/>
      <c r="B14" s="73"/>
      <c r="C14" s="73"/>
      <c r="D14" s="75"/>
      <c r="E14" s="85"/>
      <c r="F14" s="79"/>
      <c r="G14" s="103"/>
      <c r="H14" s="82"/>
      <c r="I14" s="64"/>
      <c r="J14" s="64"/>
      <c r="K14" s="64"/>
      <c r="L14" s="64"/>
      <c r="M14" s="47"/>
      <c r="N14" s="47"/>
      <c r="O14" s="47"/>
      <c r="P14" s="47"/>
      <c r="Q14" s="47"/>
      <c r="R14" s="47"/>
      <c r="S14" s="47"/>
    </row>
    <row r="15" spans="1:19" s="28" customFormat="1" x14ac:dyDescent="0.2">
      <c r="A15" s="76"/>
      <c r="B15" s="77"/>
      <c r="C15" s="77"/>
      <c r="D15" s="78"/>
      <c r="E15" s="86"/>
      <c r="F15" s="80"/>
      <c r="G15" s="105"/>
      <c r="H15" s="82"/>
      <c r="I15" s="108"/>
      <c r="J15" s="108"/>
      <c r="K15" s="108"/>
      <c r="L15" s="108"/>
      <c r="M15" s="51"/>
      <c r="N15" s="51"/>
      <c r="O15" s="51"/>
      <c r="P15" s="51"/>
      <c r="Q15" s="51"/>
      <c r="R15" s="51"/>
      <c r="S15" s="51"/>
    </row>
    <row r="16" spans="1:19" s="52" customFormat="1" x14ac:dyDescent="0.2">
      <c r="A16" s="74"/>
      <c r="B16" s="73"/>
      <c r="C16" s="73"/>
      <c r="D16" s="75"/>
      <c r="E16" s="85"/>
      <c r="F16" s="79"/>
      <c r="G16" s="103"/>
      <c r="H16" s="82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7" spans="1:19" s="28" customFormat="1" ht="12" thickBot="1" x14ac:dyDescent="0.25">
      <c r="A17" s="179" t="s">
        <v>2</v>
      </c>
      <c r="B17" s="179"/>
      <c r="C17" s="179"/>
      <c r="D17" s="53"/>
      <c r="E17" s="87"/>
      <c r="F17" s="81"/>
      <c r="G17" s="106"/>
      <c r="H17" s="63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</row>
    <row r="18" spans="1:19" s="28" customFormat="1" ht="16.5" customHeight="1" thickTop="1" x14ac:dyDescent="0.2">
      <c r="A18" s="180" t="s">
        <v>21</v>
      </c>
      <c r="B18" s="180"/>
      <c r="C18" s="180"/>
      <c r="D18" s="46"/>
      <c r="E18" s="84"/>
      <c r="F18" s="46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 s="28" customFormat="1" x14ac:dyDescent="0.2">
      <c r="A19" s="58" t="s">
        <v>1</v>
      </c>
      <c r="B19" s="178" t="s">
        <v>55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14"/>
      <c r="Q19" s="114"/>
      <c r="R19" s="38"/>
      <c r="S19" s="38"/>
    </row>
    <row r="20" spans="1:19" s="28" customFormat="1" x14ac:dyDescent="0.2">
      <c r="A20" s="55"/>
      <c r="B20" s="57" t="s">
        <v>54</v>
      </c>
      <c r="C20" s="56"/>
      <c r="D20" s="56"/>
      <c r="E20" s="88"/>
      <c r="F20" s="56"/>
      <c r="G20" s="56"/>
      <c r="H20" s="56"/>
      <c r="I20" s="110"/>
      <c r="J20" s="110"/>
      <c r="K20" s="110"/>
      <c r="L20" s="110"/>
      <c r="M20" s="110"/>
      <c r="N20" s="110"/>
      <c r="O20" s="110"/>
      <c r="P20" s="114"/>
      <c r="Q20" s="114"/>
      <c r="R20" s="38"/>
      <c r="S20" s="38"/>
    </row>
    <row r="21" spans="1:19" s="28" customFormat="1" x14ac:dyDescent="0.2">
      <c r="A21" s="55"/>
      <c r="B21" s="21" t="s">
        <v>26</v>
      </c>
      <c r="C21" s="59"/>
      <c r="D21" s="21" t="s">
        <v>27</v>
      </c>
      <c r="E21" s="89"/>
      <c r="G21" s="21"/>
      <c r="H21" s="21"/>
      <c r="I21" s="111"/>
      <c r="J21" s="111"/>
      <c r="K21" s="38"/>
      <c r="L21" s="38"/>
      <c r="M21" s="111"/>
      <c r="N21" s="111"/>
      <c r="O21" s="111"/>
      <c r="P21" s="114"/>
      <c r="Q21" s="114"/>
      <c r="R21" s="38"/>
      <c r="S21" s="38"/>
    </row>
    <row r="22" spans="1:19" s="28" customFormat="1" x14ac:dyDescent="0.2">
      <c r="A22" s="102"/>
      <c r="B22" s="21" t="s">
        <v>28</v>
      </c>
      <c r="C22" s="59"/>
      <c r="D22" s="21" t="s">
        <v>29</v>
      </c>
      <c r="E22" s="89"/>
      <c r="G22" s="21"/>
      <c r="H22" s="21"/>
      <c r="I22" s="111"/>
      <c r="J22" s="111"/>
      <c r="K22" s="38"/>
      <c r="L22" s="38"/>
      <c r="M22" s="111"/>
      <c r="N22" s="111"/>
      <c r="O22" s="111"/>
      <c r="P22" s="38"/>
      <c r="Q22" s="38"/>
      <c r="R22" s="38"/>
      <c r="S22" s="38"/>
    </row>
    <row r="23" spans="1:19" s="28" customFormat="1" x14ac:dyDescent="0.2">
      <c r="A23" s="60"/>
      <c r="B23" s="21" t="s">
        <v>30</v>
      </c>
      <c r="C23" s="59"/>
      <c r="D23" s="21" t="s">
        <v>31</v>
      </c>
      <c r="E23" s="89"/>
      <c r="G23" s="21"/>
      <c r="H23" s="21"/>
      <c r="I23" s="111"/>
      <c r="J23" s="111"/>
      <c r="K23" s="38"/>
      <c r="L23" s="38"/>
      <c r="M23" s="111"/>
      <c r="N23" s="111"/>
      <c r="O23" s="111"/>
      <c r="P23" s="38"/>
      <c r="Q23" s="38"/>
      <c r="R23" s="38"/>
      <c r="S23" s="38"/>
    </row>
    <row r="24" spans="1:19" s="28" customFormat="1" x14ac:dyDescent="0.2">
      <c r="A24" s="60"/>
      <c r="B24" s="21" t="s">
        <v>32</v>
      </c>
      <c r="C24" s="59"/>
      <c r="D24" s="21" t="s">
        <v>33</v>
      </c>
      <c r="E24" s="89"/>
      <c r="G24" s="21"/>
      <c r="H24" s="21"/>
      <c r="I24" s="111"/>
      <c r="J24" s="111"/>
      <c r="K24" s="38"/>
      <c r="L24" s="38"/>
      <c r="M24" s="111"/>
      <c r="N24" s="111"/>
      <c r="O24" s="111"/>
      <c r="P24" s="38"/>
      <c r="Q24" s="38"/>
      <c r="R24" s="38"/>
      <c r="S24" s="38"/>
    </row>
    <row r="25" spans="1:19" s="28" customFormat="1" x14ac:dyDescent="0.2">
      <c r="A25" s="60"/>
      <c r="B25" s="21" t="s">
        <v>34</v>
      </c>
      <c r="C25" s="59"/>
      <c r="D25" s="21" t="s">
        <v>35</v>
      </c>
      <c r="E25" s="89"/>
      <c r="G25" s="21"/>
      <c r="H25" s="21"/>
      <c r="I25" s="111"/>
      <c r="J25" s="111"/>
      <c r="K25" s="38"/>
      <c r="L25" s="38"/>
      <c r="M25" s="111"/>
      <c r="N25" s="111"/>
      <c r="O25" s="111"/>
      <c r="P25" s="38"/>
      <c r="Q25" s="38"/>
      <c r="R25" s="38"/>
      <c r="S25" s="38"/>
    </row>
    <row r="26" spans="1:19" s="28" customFormat="1" x14ac:dyDescent="0.2">
      <c r="A26" s="38"/>
      <c r="B26" s="21" t="s">
        <v>36</v>
      </c>
      <c r="C26" s="59"/>
      <c r="D26" s="21" t="s">
        <v>37</v>
      </c>
      <c r="E26" s="89"/>
      <c r="G26" s="21"/>
      <c r="H26" s="21"/>
      <c r="I26" s="111"/>
      <c r="J26" s="111"/>
      <c r="K26" s="38"/>
      <c r="L26" s="38"/>
      <c r="M26" s="111"/>
      <c r="N26" s="111"/>
      <c r="O26" s="111"/>
      <c r="P26" s="38"/>
      <c r="Q26" s="38"/>
      <c r="R26" s="38"/>
      <c r="S26" s="38"/>
    </row>
    <row r="27" spans="1:19" s="28" customFormat="1" x14ac:dyDescent="0.2">
      <c r="A27" s="38"/>
      <c r="B27" s="21" t="s">
        <v>38</v>
      </c>
      <c r="C27" s="59"/>
      <c r="D27" s="21" t="s">
        <v>39</v>
      </c>
      <c r="E27" s="89"/>
      <c r="G27" s="21"/>
      <c r="H27" s="21"/>
      <c r="I27" s="111"/>
      <c r="J27" s="111"/>
      <c r="K27" s="38"/>
      <c r="L27" s="38"/>
      <c r="M27" s="111"/>
      <c r="N27" s="111"/>
      <c r="O27" s="111"/>
      <c r="P27" s="38"/>
      <c r="Q27" s="38"/>
      <c r="R27" s="38"/>
      <c r="S27" s="38"/>
    </row>
    <row r="28" spans="1:19" s="28" customFormat="1" x14ac:dyDescent="0.2">
      <c r="A28" s="38"/>
      <c r="B28" s="21" t="s">
        <v>40</v>
      </c>
      <c r="C28" s="59"/>
      <c r="D28" s="21" t="s">
        <v>41</v>
      </c>
      <c r="E28" s="89"/>
      <c r="G28" s="21"/>
      <c r="H28" s="21"/>
      <c r="I28" s="111"/>
      <c r="J28" s="111"/>
      <c r="K28" s="38"/>
      <c r="L28" s="38"/>
      <c r="M28" s="111"/>
      <c r="N28" s="111"/>
      <c r="O28" s="111"/>
      <c r="P28" s="38"/>
      <c r="Q28" s="38"/>
      <c r="R28" s="38"/>
      <c r="S28" s="38"/>
    </row>
    <row r="29" spans="1:19" s="28" customFormat="1" x14ac:dyDescent="0.2">
      <c r="A29" s="38"/>
      <c r="B29" s="21" t="s">
        <v>42</v>
      </c>
      <c r="C29" s="59"/>
      <c r="D29" s="21" t="s">
        <v>43</v>
      </c>
      <c r="E29" s="89"/>
      <c r="G29" s="21"/>
      <c r="H29" s="21"/>
      <c r="I29" s="111"/>
      <c r="J29" s="111"/>
      <c r="K29" s="38"/>
      <c r="L29" s="38"/>
      <c r="M29" s="111"/>
      <c r="N29" s="111"/>
      <c r="O29" s="111"/>
      <c r="P29" s="38"/>
      <c r="Q29" s="38"/>
      <c r="R29" s="38"/>
      <c r="S29" s="38"/>
    </row>
    <row r="30" spans="1:19" s="28" customFormat="1" x14ac:dyDescent="0.2">
      <c r="A30" s="60" t="s">
        <v>53</v>
      </c>
      <c r="B30" s="61" t="s">
        <v>45</v>
      </c>
      <c r="C30" s="61"/>
      <c r="D30" s="61"/>
      <c r="E30" s="90"/>
      <c r="F30" s="61"/>
      <c r="G30" s="61"/>
      <c r="H30" s="61"/>
      <c r="I30" s="112"/>
      <c r="J30" s="112"/>
      <c r="K30" s="38"/>
      <c r="L30" s="38"/>
      <c r="M30" s="38"/>
      <c r="N30" s="38"/>
      <c r="O30" s="38"/>
      <c r="P30" s="38"/>
      <c r="Q30" s="38"/>
      <c r="R30" s="38"/>
      <c r="S30" s="38"/>
    </row>
    <row r="31" spans="1:19" s="28" customFormat="1" x14ac:dyDescent="0.2">
      <c r="A31" s="38"/>
      <c r="B31" s="62" t="s">
        <v>46</v>
      </c>
      <c r="C31" s="21" t="s">
        <v>56</v>
      </c>
      <c r="D31" s="61"/>
      <c r="E31" s="89"/>
      <c r="F31" s="61"/>
      <c r="G31" s="61"/>
      <c r="H31" s="61"/>
      <c r="I31" s="112"/>
      <c r="J31" s="112"/>
      <c r="K31" s="38"/>
      <c r="L31" s="38"/>
      <c r="M31" s="38"/>
      <c r="N31" s="38"/>
      <c r="O31" s="38"/>
      <c r="P31" s="38"/>
      <c r="Q31" s="38"/>
      <c r="R31" s="38"/>
      <c r="S31" s="38"/>
    </row>
    <row r="32" spans="1:19" s="28" customFormat="1" x14ac:dyDescent="0.2">
      <c r="A32" s="38"/>
      <c r="B32" s="21" t="s">
        <v>48</v>
      </c>
      <c r="C32" s="21" t="s">
        <v>57</v>
      </c>
      <c r="D32" s="21"/>
      <c r="E32" s="89"/>
      <c r="F32" s="21"/>
      <c r="G32" s="21"/>
      <c r="H32" s="21"/>
      <c r="I32" s="111"/>
      <c r="J32" s="111"/>
      <c r="K32" s="38"/>
      <c r="L32" s="38"/>
      <c r="M32" s="38"/>
      <c r="N32" s="38"/>
      <c r="O32" s="38"/>
      <c r="P32" s="38"/>
      <c r="Q32" s="38"/>
      <c r="R32" s="38"/>
      <c r="S32" s="38"/>
    </row>
  </sheetData>
  <mergeCells count="9">
    <mergeCell ref="A17:C17"/>
    <mergeCell ref="A18:C18"/>
    <mergeCell ref="B19:O19"/>
    <mergeCell ref="A1:H1"/>
    <mergeCell ref="I1:S1"/>
    <mergeCell ref="I2:I3"/>
    <mergeCell ref="J2:J3"/>
    <mergeCell ref="K2:K3"/>
    <mergeCell ref="L2:S2"/>
  </mergeCells>
  <printOptions horizontalCentered="1"/>
  <pageMargins left="0.15748031496062992" right="0.15748031496062992" top="0.55118110236220474" bottom="0.35433070866141736" header="0.31496062992125984" footer="0.31496062992125984"/>
  <pageSetup paperSize="9" scale="85" orientation="landscape" r:id="rId1"/>
  <headerFooter>
    <oddFooter>&amp;C&amp;"TH SarabunPSK,Regular"&amp;12กลุ่มจังหวัดภาค......ตอน.......&amp;R&amp;"TH SarabunPSK,Regular"&amp;12&amp;P/&amp;N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สรุป</vt:lpstr>
      <vt:lpstr>โครงการ</vt:lpstr>
      <vt:lpstr>คำอธิบาย</vt:lpstr>
      <vt:lpstr>ตังอย่าง</vt:lpstr>
      <vt:lpstr>คำอธิบาย!Print_Area</vt:lpstr>
      <vt:lpstr>โครงการ!Print_Area</vt:lpstr>
      <vt:lpstr>ตังอย่าง!Print_Area</vt:lpstr>
      <vt:lpstr>สรุป!Print_Area</vt:lpstr>
      <vt:lpstr>โครงการ!Print_Titles</vt:lpstr>
      <vt:lpstr>ตังอย่าง!Print_Titles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2015-01-14T10:16:19Z</cp:lastPrinted>
  <dcterms:created xsi:type="dcterms:W3CDTF">2014-06-03T01:25:18Z</dcterms:created>
  <dcterms:modified xsi:type="dcterms:W3CDTF">2015-01-20T09:36:02Z</dcterms:modified>
</cp:coreProperties>
</file>